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0" documentId="8_{9A1128C6-0015-457E-B72D-0698B51F1EC7}" xr6:coauthVersionLast="47" xr6:coauthVersionMax="47" xr10:uidLastSave="{00000000-0000-0000-0000-000000000000}"/>
  <workbookProtection workbookAlgorithmName="SHA-512" workbookHashValue="JvN8vtmN7wwzLVgqFP9aSYppZWlz5SpXv8CtTvjIumK0UKRgsgKbHmLiDguZt6c7ps98jrClKYx0y4q/4rZwpg==" workbookSaltValue="Ruy0b2nT32GANWbO76WjjQ==" workbookSpinCount="100000" lockStructure="1"/>
  <bookViews>
    <workbookView xWindow="-110" yWindow="-110" windowWidth="19420" windowHeight="11500" xr2:uid="{D99FF82D-E5B6-4B4B-97F6-D9F7B2CE5C75}"/>
  </bookViews>
  <sheets>
    <sheet name="%" sheetId="3" r:id="rId1"/>
    <sheet name="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I20" i="3" l="1"/>
  <c r="AI11" i="3"/>
  <c r="AI7" i="3"/>
  <c r="AC8" i="3"/>
  <c r="AD8" i="3"/>
  <c r="AE8" i="3"/>
  <c r="AC9" i="3"/>
  <c r="AD9" i="3"/>
  <c r="AE9" i="3"/>
  <c r="AC10" i="3"/>
  <c r="AD10" i="3"/>
  <c r="AE10" i="3"/>
  <c r="AC11" i="3"/>
  <c r="AD11" i="3"/>
  <c r="AE11" i="3"/>
  <c r="AC12" i="3"/>
  <c r="AD12" i="3"/>
  <c r="AE12" i="3"/>
  <c r="AC13" i="3"/>
  <c r="AD13" i="3"/>
  <c r="AE13" i="3"/>
  <c r="AC14" i="3"/>
  <c r="AD14" i="3"/>
  <c r="AF14" i="3" s="1"/>
  <c r="AE14" i="3"/>
  <c r="AC15" i="3"/>
  <c r="AD15" i="3"/>
  <c r="AE15" i="3"/>
  <c r="AC16" i="3"/>
  <c r="AD16" i="3"/>
  <c r="AE16" i="3"/>
  <c r="AC17" i="3"/>
  <c r="AD17" i="3"/>
  <c r="AE17" i="3"/>
  <c r="AC18" i="3"/>
  <c r="AD18" i="3"/>
  <c r="AE18" i="3"/>
  <c r="AC19" i="3"/>
  <c r="AD19" i="3"/>
  <c r="AE19" i="3"/>
  <c r="AC20" i="3"/>
  <c r="AD20" i="3"/>
  <c r="AE20" i="3"/>
  <c r="AC21" i="3"/>
  <c r="AD21" i="3"/>
  <c r="AE21" i="3"/>
  <c r="AE7" i="3"/>
  <c r="AD7" i="3"/>
  <c r="AC7" i="3"/>
  <c r="Q29" i="3"/>
  <c r="H29" i="3"/>
  <c r="D29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D25" i="3"/>
  <c r="D24" i="3"/>
  <c r="D23" i="3"/>
  <c r="AA20" i="3"/>
  <c r="Z20" i="3"/>
  <c r="Y20" i="3"/>
  <c r="AA11" i="3"/>
  <c r="Z11" i="3"/>
  <c r="Y11" i="3"/>
  <c r="Z7" i="3"/>
  <c r="AA7" i="3"/>
  <c r="Y7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V8" i="3" s="1"/>
  <c r="R8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V9" i="3" s="1"/>
  <c r="R9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V10" i="3" s="1"/>
  <c r="R10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V11" i="3" s="1"/>
  <c r="R11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V12" i="3" s="1"/>
  <c r="R12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V13" i="3" s="1"/>
  <c r="R13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V14" i="3" s="1"/>
  <c r="R14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V15" i="3" s="1"/>
  <c r="R15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V16" i="3" s="1"/>
  <c r="R16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V17" i="3" s="1"/>
  <c r="R17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V18" i="3" s="1"/>
  <c r="R18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V19" i="3" s="1"/>
  <c r="R19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V20" i="3" s="1"/>
  <c r="R20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V21" i="3" s="1"/>
  <c r="R21" i="3"/>
  <c r="E7" i="3"/>
  <c r="F7" i="3"/>
  <c r="G7" i="3"/>
  <c r="H7" i="3"/>
  <c r="I7" i="3"/>
  <c r="J7" i="3"/>
  <c r="K7" i="3"/>
  <c r="L7" i="3"/>
  <c r="M7" i="3"/>
  <c r="N7" i="3"/>
  <c r="O7" i="3"/>
  <c r="P7" i="3"/>
  <c r="Q7" i="3"/>
  <c r="V7" i="3" s="1"/>
  <c r="R7" i="3"/>
  <c r="D7" i="3"/>
  <c r="C22" i="1"/>
  <c r="D22" i="1"/>
  <c r="E26" i="3" s="1"/>
  <c r="Y7" i="1"/>
  <c r="Y3" i="1"/>
  <c r="G25" i="1"/>
  <c r="C25" i="1"/>
  <c r="E22" i="1"/>
  <c r="F26" i="3" s="1"/>
  <c r="F22" i="1"/>
  <c r="G26" i="3" s="1"/>
  <c r="G22" i="1"/>
  <c r="H30" i="3" s="1"/>
  <c r="H22" i="1"/>
  <c r="I26" i="3" s="1"/>
  <c r="I22" i="1"/>
  <c r="J26" i="3" s="1"/>
  <c r="J22" i="1"/>
  <c r="K26" i="3" s="1"/>
  <c r="K22" i="1"/>
  <c r="L26" i="3" s="1"/>
  <c r="L22" i="1"/>
  <c r="M26" i="3" s="1"/>
  <c r="M22" i="1"/>
  <c r="N26" i="3" s="1"/>
  <c r="N22" i="1"/>
  <c r="O26" i="3" s="1"/>
  <c r="O22" i="1"/>
  <c r="P26" i="3" s="1"/>
  <c r="P22" i="1"/>
  <c r="P26" i="1" s="1"/>
  <c r="Q22" i="1"/>
  <c r="R26" i="3" s="1"/>
  <c r="V4" i="1"/>
  <c r="V5" i="1"/>
  <c r="V6" i="1"/>
  <c r="V7" i="1"/>
  <c r="V8" i="1"/>
  <c r="AJ11" i="3" s="1"/>
  <c r="V9" i="1"/>
  <c r="V10" i="1"/>
  <c r="V11" i="1"/>
  <c r="V12" i="1"/>
  <c r="V13" i="1"/>
  <c r="V14" i="1"/>
  <c r="V15" i="1"/>
  <c r="V16" i="1"/>
  <c r="Z16" i="1" s="1"/>
  <c r="V17" i="1"/>
  <c r="V3" i="1"/>
  <c r="AJ7" i="3" s="1"/>
  <c r="AF7" i="3" l="1"/>
  <c r="AF11" i="3"/>
  <c r="AF8" i="3"/>
  <c r="AF18" i="3"/>
  <c r="D30" i="3"/>
  <c r="H26" i="3"/>
  <c r="Q30" i="3"/>
  <c r="AF20" i="3"/>
  <c r="D26" i="3"/>
  <c r="AJ20" i="3"/>
  <c r="Q26" i="3"/>
  <c r="AF15" i="3"/>
  <c r="AF17" i="3"/>
  <c r="AF12" i="3"/>
  <c r="AF10" i="3"/>
  <c r="AF16" i="3"/>
  <c r="AF21" i="3"/>
  <c r="AF19" i="3"/>
  <c r="AF9" i="3"/>
  <c r="AF13" i="3"/>
  <c r="T14" i="3"/>
  <c r="T7" i="3"/>
  <c r="U12" i="3"/>
  <c r="T15" i="3"/>
  <c r="T9" i="3"/>
  <c r="T18" i="3"/>
  <c r="U7" i="3"/>
  <c r="T20" i="3"/>
  <c r="T12" i="3"/>
  <c r="T11" i="3"/>
  <c r="U17" i="3"/>
  <c r="T16" i="3"/>
  <c r="T13" i="3"/>
  <c r="U9" i="3"/>
  <c r="T8" i="3"/>
  <c r="U20" i="3"/>
  <c r="T17" i="3"/>
  <c r="U14" i="3"/>
  <c r="T10" i="3"/>
  <c r="T19" i="3"/>
  <c r="U15" i="3"/>
  <c r="T21" i="3"/>
  <c r="U8" i="3"/>
  <c r="U21" i="3"/>
  <c r="U13" i="3"/>
  <c r="U18" i="3"/>
  <c r="U10" i="3"/>
  <c r="U19" i="3"/>
  <c r="U11" i="3"/>
  <c r="U16" i="3"/>
  <c r="G26" i="1"/>
  <c r="Z7" i="1"/>
  <c r="C26" i="1"/>
  <c r="Z3" i="1"/>
</calcChain>
</file>

<file path=xl/sharedStrings.xml><?xml version="1.0" encoding="utf-8"?>
<sst xmlns="http://schemas.openxmlformats.org/spreadsheetml/2006/main" count="68" uniqueCount="22">
  <si>
    <t>Totals</t>
  </si>
  <si>
    <t>NA</t>
  </si>
  <si>
    <t>Alive</t>
  </si>
  <si>
    <t>Dead</t>
  </si>
  <si>
    <t>4+</t>
  </si>
  <si>
    <t>0-3</t>
  </si>
  <si>
    <t xml:space="preserve">Post-operative </t>
  </si>
  <si>
    <t>Pre-op.</t>
  </si>
  <si>
    <t>30-day mortality</t>
  </si>
  <si>
    <t>30-day</t>
  </si>
  <si>
    <t>Not done</t>
  </si>
  <si>
    <t>4AT 4+</t>
  </si>
  <si>
    <t>4AT 0-3</t>
  </si>
  <si>
    <t>Post-op 4AT</t>
  </si>
  <si>
    <t>30-day M</t>
  </si>
  <si>
    <t xml:space="preserve">Dead </t>
  </si>
  <si>
    <t>Not dead</t>
  </si>
  <si>
    <t>Died &gt;30</t>
  </si>
  <si>
    <t>30-day Mortality</t>
  </si>
  <si>
    <t>Post-operative 4AT</t>
  </si>
  <si>
    <t>Pre-op. 4AT</t>
  </si>
  <si>
    <t>Relationship between Admission (pre-operative) 4AT score, post-operative 4AT score and 30-day mortality -- NHFD data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</si>
</sst>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rgb="FF363636"/>
      <name val="Calibri"/>
      <family val="2"/>
    </font>
    <font>
      <sz val="12"/>
      <color rgb="FF3D3D3D"/>
      <name val="Calibri"/>
      <family val="2"/>
    </font>
    <font>
      <b/>
      <sz val="12"/>
      <color rgb="FF3D3D3D"/>
      <name val="Calibri"/>
      <family val="2"/>
    </font>
    <font>
      <sz val="12"/>
      <color rgb="FF363636"/>
      <name val="Calibri"/>
      <family val="2"/>
    </font>
    <font>
      <b/>
      <sz val="12"/>
      <color theme="1"/>
      <name val="Calibri"/>
      <family val="2"/>
    </font>
    <font>
      <b/>
      <sz val="12"/>
      <color theme="0" tint="-0.249977111117893"/>
      <name val="Calibri"/>
      <family val="2"/>
    </font>
    <font>
      <sz val="12"/>
      <color theme="0" tint="-0.249977111117893"/>
      <name val="Calibri"/>
      <family val="2"/>
    </font>
    <font>
      <b/>
      <sz val="12"/>
      <color theme="0" tint="-0.34998626667073579"/>
      <name val="Calibr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9" fontId="3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9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9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9" fontId="4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26</xdr:row>
      <xdr:rowOff>0</xdr:rowOff>
    </xdr:from>
    <xdr:to>
      <xdr:col>36</xdr:col>
      <xdr:colOff>584200</xdr:colOff>
      <xdr:row>30</xdr:row>
      <xdr:rowOff>3886975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3DF533-8569-B852-FA9A-16A4D2FA5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0" y="4775200"/>
          <a:ext cx="7772400" cy="459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1075-995B-DB40-BACC-AFAD6AD0A0FB}">
  <dimension ref="A1:AO40"/>
  <sheetViews>
    <sheetView tabSelected="1" workbookViewId="0">
      <selection activeCell="C4" sqref="C4"/>
    </sheetView>
  </sheetViews>
  <sheetFormatPr defaultColWidth="10.83203125" defaultRowHeight="15.5" x14ac:dyDescent="0.35"/>
  <cols>
    <col min="1" max="1" width="1.83203125" style="7" customWidth="1"/>
    <col min="2" max="2" width="10.5" style="1" customWidth="1"/>
    <col min="3" max="3" width="9.33203125" style="1" customWidth="1"/>
    <col min="4" max="18" width="6.83203125" style="1" customWidth="1"/>
    <col min="19" max="19" width="2" style="7" customWidth="1"/>
    <col min="20" max="22" width="8.83203125" style="7" customWidth="1"/>
    <col min="23" max="23" width="2" style="7" customWidth="1"/>
    <col min="24" max="24" width="8.1640625" style="12" customWidth="1"/>
    <col min="25" max="27" width="8.1640625" style="7" customWidth="1"/>
    <col min="28" max="28" width="2.6640625" style="7" customWidth="1"/>
    <col min="29" max="30" width="8" style="1" hidden="1" customWidth="1"/>
    <col min="31" max="32" width="8" style="1" customWidth="1"/>
    <col min="33" max="33" width="2.5" style="7" customWidth="1"/>
    <col min="34" max="34" width="7.1640625" style="12" customWidth="1"/>
    <col min="35" max="36" width="6.83203125" style="1" customWidth="1"/>
    <col min="37" max="37" width="78.1640625" style="7" customWidth="1"/>
    <col min="38" max="16384" width="10.83203125" style="1"/>
  </cols>
  <sheetData>
    <row r="1" spans="2:37" s="7" customFormat="1" x14ac:dyDescent="0.35">
      <c r="X1" s="13"/>
      <c r="AH1" s="13"/>
    </row>
    <row r="2" spans="2:37" s="7" customFormat="1" ht="26" x14ac:dyDescent="0.35">
      <c r="C2" s="31" t="s">
        <v>21</v>
      </c>
      <c r="X2" s="13"/>
      <c r="AH2" s="13"/>
    </row>
    <row r="3" spans="2:37" s="7" customFormat="1" ht="21" x14ac:dyDescent="0.35">
      <c r="C3" s="30"/>
      <c r="X3" s="13"/>
      <c r="AH3" s="13"/>
    </row>
    <row r="4" spans="2:37" ht="27" customHeight="1" x14ac:dyDescent="0.35">
      <c r="B4" s="27"/>
      <c r="C4" s="27"/>
      <c r="D4" s="32" t="s">
        <v>19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T4" s="32" t="s">
        <v>13</v>
      </c>
      <c r="U4" s="32"/>
      <c r="V4" s="32"/>
      <c r="X4" s="27"/>
      <c r="Y4" s="32" t="s">
        <v>13</v>
      </c>
      <c r="Z4" s="32"/>
      <c r="AA4" s="32"/>
      <c r="AC4" s="32" t="s">
        <v>18</v>
      </c>
      <c r="AD4" s="32"/>
      <c r="AE4" s="32"/>
      <c r="AF4" s="32"/>
      <c r="AH4" s="27"/>
      <c r="AI4" s="32" t="s">
        <v>14</v>
      </c>
      <c r="AJ4" s="32"/>
      <c r="AK4" s="13"/>
    </row>
    <row r="5" spans="2:37" x14ac:dyDescent="0.35">
      <c r="B5" s="27"/>
      <c r="C5" s="25"/>
      <c r="D5" s="25">
        <v>0</v>
      </c>
      <c r="E5" s="25">
        <v>1</v>
      </c>
      <c r="F5" s="25">
        <v>2</v>
      </c>
      <c r="G5" s="25">
        <v>3</v>
      </c>
      <c r="H5" s="25">
        <v>4</v>
      </c>
      <c r="I5" s="25">
        <v>5</v>
      </c>
      <c r="J5" s="25">
        <v>6</v>
      </c>
      <c r="K5" s="25">
        <v>7</v>
      </c>
      <c r="L5" s="25">
        <v>8</v>
      </c>
      <c r="M5" s="25">
        <v>9</v>
      </c>
      <c r="N5" s="25">
        <v>10</v>
      </c>
      <c r="O5" s="25">
        <v>11</v>
      </c>
      <c r="P5" s="25">
        <v>12</v>
      </c>
      <c r="Q5" s="25" t="s">
        <v>1</v>
      </c>
      <c r="R5" s="28" t="s">
        <v>0</v>
      </c>
      <c r="S5" s="16"/>
      <c r="T5" s="27" t="s">
        <v>12</v>
      </c>
      <c r="U5" s="27" t="s">
        <v>11</v>
      </c>
      <c r="V5" s="27" t="s">
        <v>10</v>
      </c>
      <c r="W5" s="16"/>
      <c r="X5" s="27"/>
      <c r="Y5" s="27" t="s">
        <v>5</v>
      </c>
      <c r="Z5" s="27" t="s">
        <v>4</v>
      </c>
      <c r="AA5" s="27" t="s">
        <v>10</v>
      </c>
      <c r="AB5" s="16"/>
      <c r="AC5" s="29" t="s">
        <v>17</v>
      </c>
      <c r="AD5" s="29" t="s">
        <v>16</v>
      </c>
      <c r="AE5" s="25" t="s">
        <v>3</v>
      </c>
      <c r="AF5" s="25" t="s">
        <v>2</v>
      </c>
      <c r="AG5" s="8"/>
      <c r="AH5" s="25"/>
      <c r="AI5" s="25" t="s">
        <v>15</v>
      </c>
      <c r="AJ5" s="25" t="s">
        <v>2</v>
      </c>
    </row>
    <row r="6" spans="2:37" x14ac:dyDescent="0.35">
      <c r="B6" s="27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8"/>
      <c r="S6" s="16"/>
      <c r="T6" s="27"/>
      <c r="U6" s="27"/>
      <c r="V6" s="27"/>
      <c r="W6" s="16"/>
      <c r="X6" s="25" t="s">
        <v>7</v>
      </c>
      <c r="Y6" s="27"/>
      <c r="Z6" s="27"/>
      <c r="AA6" s="27"/>
      <c r="AB6" s="16"/>
      <c r="AC6" s="26"/>
      <c r="AD6" s="26"/>
      <c r="AE6" s="25"/>
      <c r="AF6" s="25"/>
      <c r="AG6" s="8"/>
      <c r="AH6" s="25" t="s">
        <v>7</v>
      </c>
      <c r="AI6" s="25"/>
      <c r="AJ6" s="25"/>
    </row>
    <row r="7" spans="2:37" x14ac:dyDescent="0.35">
      <c r="B7" s="34" t="s">
        <v>20</v>
      </c>
      <c r="C7" s="25">
        <v>0</v>
      </c>
      <c r="D7" s="14">
        <f>N!C3/N!$Q3</f>
        <v>0.76206046581820008</v>
      </c>
      <c r="E7" s="14">
        <f>N!D3/N!$Q3</f>
        <v>7.6185924845314154E-2</v>
      </c>
      <c r="F7" s="14">
        <f>N!E3/N!$Q3</f>
        <v>3.1062930730922079E-2</v>
      </c>
      <c r="G7" s="14">
        <f>N!F3/N!$Q3</f>
        <v>1.4563106796116505E-2</v>
      </c>
      <c r="H7" s="14">
        <f>N!G3/N!$Q3</f>
        <v>1.5871019668997434E-2</v>
      </c>
      <c r="I7" s="14">
        <f>N!H3/N!$Q3</f>
        <v>7.1432164595804622E-3</v>
      </c>
      <c r="J7" s="14">
        <f>N!I3/N!$Q3</f>
        <v>8.5014336737260429E-3</v>
      </c>
      <c r="K7" s="14">
        <f>N!J3/N!$Q3</f>
        <v>8.3253684792997627E-3</v>
      </c>
      <c r="L7" s="14">
        <f>N!K3/N!$Q3</f>
        <v>8.1241511142411595E-3</v>
      </c>
      <c r="M7" s="14">
        <f>N!L3/N!$Q3</f>
        <v>4.0243473011720911E-4</v>
      </c>
      <c r="N7" s="14">
        <f>N!M3/N!$Q3</f>
        <v>5.2819558327883698E-4</v>
      </c>
      <c r="O7" s="14">
        <f>N!N3/N!$Q3</f>
        <v>7.0426077770511597E-4</v>
      </c>
      <c r="P7" s="14">
        <f>N!O3/N!$Q3</f>
        <v>5.9107600985965087E-3</v>
      </c>
      <c r="Q7" s="14">
        <f>N!P3/N!$Q3</f>
        <v>6.0616731223904624E-2</v>
      </c>
      <c r="R7" s="21">
        <f>N!Q3/N!$Q3</f>
        <v>1</v>
      </c>
      <c r="S7" s="16"/>
      <c r="T7" s="21">
        <f t="shared" ref="T7:T21" si="0">SUM(D7:G7)</f>
        <v>0.88387242819055278</v>
      </c>
      <c r="U7" s="21">
        <f t="shared" ref="U7:U21" si="1">SUM(H7:P7)</f>
        <v>5.5510840585542537E-2</v>
      </c>
      <c r="V7" s="21">
        <f t="shared" ref="V7:V21" si="2">Q7</f>
        <v>6.0616731223904624E-2</v>
      </c>
      <c r="W7" s="16"/>
      <c r="X7" s="28" t="s">
        <v>5</v>
      </c>
      <c r="Y7" s="21">
        <f>SUM(N!C3:F6)/SUM(N!Q3:Q6)</f>
        <v>0.8387053758524784</v>
      </c>
      <c r="Z7" s="21">
        <f>SUM(N!G3:O6)/SUM(N!Q3:Q6)</f>
        <v>9.8239798834152472E-2</v>
      </c>
      <c r="AA7" s="21">
        <f>SUM(N!P3:P6)/SUM(N!Q3:Q6)</f>
        <v>6.3054825313369145E-2</v>
      </c>
      <c r="AB7" s="16"/>
      <c r="AC7" s="17">
        <f>N!S3/N!Q3</f>
        <v>7.8399315860958801E-2</v>
      </c>
      <c r="AD7" s="17">
        <f>N!T3/N!Q3</f>
        <v>0.89066351426128076</v>
      </c>
      <c r="AE7" s="14">
        <f>N!U3/N!Q3</f>
        <v>3.0937169877760452E-2</v>
      </c>
      <c r="AF7" s="24">
        <f>AC7+AD7</f>
        <v>0.96906283012223959</v>
      </c>
      <c r="AG7" s="10"/>
      <c r="AH7" s="28" t="s">
        <v>5</v>
      </c>
      <c r="AI7" s="21">
        <f>SUM(N!U3:U6)/SUM(N!Q3:Q6)</f>
        <v>4.1033260944107898E-2</v>
      </c>
      <c r="AJ7" s="21">
        <f>SUM(N!V3:V6)/SUM(N!Q3:Q6)</f>
        <v>0.95896673905589214</v>
      </c>
    </row>
    <row r="8" spans="2:37" x14ac:dyDescent="0.35">
      <c r="B8" s="34"/>
      <c r="C8" s="25">
        <v>1</v>
      </c>
      <c r="D8" s="14">
        <f>N!C4/N!$Q4</f>
        <v>0.32129162462159433</v>
      </c>
      <c r="E8" s="14">
        <f>N!D4/N!$Q4</f>
        <v>0.26962663975782036</v>
      </c>
      <c r="F8" s="14">
        <f>N!E4/N!$Q4</f>
        <v>0.13743693239152371</v>
      </c>
      <c r="G8" s="14">
        <f>N!F4/N!$Q4</f>
        <v>5.3884964682139255E-2</v>
      </c>
      <c r="H8" s="14">
        <f>N!G4/N!$Q4</f>
        <v>4.0363269424823413E-2</v>
      </c>
      <c r="I8" s="14">
        <f>N!H4/N!$Q4</f>
        <v>1.1503531786074672E-2</v>
      </c>
      <c r="J8" s="14">
        <f>N!I4/N!$Q4</f>
        <v>2.260343087790111E-2</v>
      </c>
      <c r="K8" s="14">
        <f>N!J4/N!$Q4</f>
        <v>3.3299697275479316E-2</v>
      </c>
      <c r="L8" s="14">
        <f>N!K4/N!$Q4</f>
        <v>2.2401614530776992E-2</v>
      </c>
      <c r="M8" s="14">
        <f>N!L4/N!$Q4</f>
        <v>6.0544904137235117E-4</v>
      </c>
      <c r="N8" s="14">
        <f>N!M4/N!$Q4</f>
        <v>1.2108980827447023E-3</v>
      </c>
      <c r="O8" s="14">
        <f>N!N4/N!$Q4</f>
        <v>2.2199798183652874E-3</v>
      </c>
      <c r="P8" s="14">
        <f>N!O4/N!$Q4</f>
        <v>1.3319878910191726E-2</v>
      </c>
      <c r="Q8" s="14">
        <f>N!P4/N!$Q4</f>
        <v>7.0232088799192738E-2</v>
      </c>
      <c r="R8" s="21">
        <f>N!Q4/N!$Q4</f>
        <v>1</v>
      </c>
      <c r="S8" s="16"/>
      <c r="T8" s="21">
        <f t="shared" si="0"/>
        <v>0.78224016145307751</v>
      </c>
      <c r="U8" s="21">
        <f t="shared" si="1"/>
        <v>0.14752774974772959</v>
      </c>
      <c r="V8" s="21">
        <f t="shared" si="2"/>
        <v>7.0232088799192738E-2</v>
      </c>
      <c r="W8" s="16"/>
      <c r="X8" s="28"/>
      <c r="Y8" s="22"/>
      <c r="Z8" s="22"/>
      <c r="AA8" s="22"/>
      <c r="AB8" s="16"/>
      <c r="AC8" s="17">
        <f>N!S4/N!Q4</f>
        <v>0.14006054490413725</v>
      </c>
      <c r="AD8" s="17">
        <f>N!T4/N!Q4</f>
        <v>0.7909182643794147</v>
      </c>
      <c r="AE8" s="14">
        <f>N!U4/N!Q4</f>
        <v>6.9021190716448036E-2</v>
      </c>
      <c r="AF8" s="24">
        <f t="shared" ref="AF8:AF21" si="3">AC8+AD8</f>
        <v>0.93097880928355192</v>
      </c>
      <c r="AG8" s="10"/>
      <c r="AH8" s="28"/>
      <c r="AI8" s="22"/>
      <c r="AJ8" s="22"/>
    </row>
    <row r="9" spans="2:37" x14ac:dyDescent="0.35">
      <c r="B9" s="34"/>
      <c r="C9" s="25">
        <v>2</v>
      </c>
      <c r="D9" s="14">
        <f>N!C5/N!$Q5</f>
        <v>0.15556145473851871</v>
      </c>
      <c r="E9" s="14">
        <f>N!D5/N!$Q5</f>
        <v>0.1319352269710645</v>
      </c>
      <c r="F9" s="14">
        <f>N!E5/N!$Q5</f>
        <v>0.28006371117600215</v>
      </c>
      <c r="G9" s="14">
        <f>N!F5/N!$Q5</f>
        <v>0.14520838863817362</v>
      </c>
      <c r="H9" s="14">
        <f>N!G5/N!$Q5</f>
        <v>9.0257499336341918E-2</v>
      </c>
      <c r="I9" s="14">
        <f>N!H5/N!$Q5</f>
        <v>7.963897000265464E-3</v>
      </c>
      <c r="J9" s="14">
        <f>N!I5/N!$Q5</f>
        <v>2.0706132200690206E-2</v>
      </c>
      <c r="K9" s="14">
        <f>N!J5/N!$Q5</f>
        <v>3.7961242367932038E-2</v>
      </c>
      <c r="L9" s="14">
        <f>N!K5/N!$Q5</f>
        <v>3.5572073267852403E-2</v>
      </c>
      <c r="M9" s="14">
        <f>N!L5/N!$Q5</f>
        <v>5.3092646668436425E-4</v>
      </c>
      <c r="N9" s="14">
        <f>N!M5/N!$Q5</f>
        <v>7.9638970002654627E-4</v>
      </c>
      <c r="O9" s="14">
        <f>N!N5/N!$Q5</f>
        <v>1.8582426333952748E-3</v>
      </c>
      <c r="P9" s="14">
        <f>N!O5/N!$Q5</f>
        <v>1.8051499867268384E-2</v>
      </c>
      <c r="Q9" s="14">
        <f>N!P5/N!$Q5</f>
        <v>7.3533315635784441E-2</v>
      </c>
      <c r="R9" s="21">
        <f>N!Q5/N!$Q5</f>
        <v>1</v>
      </c>
      <c r="S9" s="16"/>
      <c r="T9" s="21">
        <f t="shared" si="0"/>
        <v>0.712768781523759</v>
      </c>
      <c r="U9" s="21">
        <f t="shared" si="1"/>
        <v>0.21369790284045659</v>
      </c>
      <c r="V9" s="21">
        <f t="shared" si="2"/>
        <v>7.3533315635784441E-2</v>
      </c>
      <c r="W9" s="16"/>
      <c r="X9" s="28"/>
      <c r="Y9" s="22"/>
      <c r="Z9" s="22"/>
      <c r="AA9" s="22"/>
      <c r="AB9" s="16"/>
      <c r="AC9" s="17">
        <f>N!S5/N!Q5</f>
        <v>0.1600743297053358</v>
      </c>
      <c r="AD9" s="17">
        <f>N!T5/N!Q5</f>
        <v>0.76984337669232816</v>
      </c>
      <c r="AE9" s="14">
        <f>N!U5/N!Q5</f>
        <v>7.0082293602336074E-2</v>
      </c>
      <c r="AF9" s="24">
        <f t="shared" si="3"/>
        <v>0.92991770639766402</v>
      </c>
      <c r="AG9" s="10"/>
      <c r="AH9" s="28"/>
      <c r="AI9" s="22"/>
      <c r="AJ9" s="22"/>
    </row>
    <row r="10" spans="2:37" x14ac:dyDescent="0.35">
      <c r="B10" s="34"/>
      <c r="C10" s="25">
        <v>3</v>
      </c>
      <c r="D10" s="14">
        <f>N!C6/N!$Q6</f>
        <v>5.5057299451918285E-2</v>
      </c>
      <c r="E10" s="14">
        <f>N!D6/N!$Q6</f>
        <v>5.8046836073741906E-2</v>
      </c>
      <c r="F10" s="14">
        <f>N!E6/N!$Q6</f>
        <v>0.11609367214748381</v>
      </c>
      <c r="G10" s="14">
        <f>N!F6/N!$Q6</f>
        <v>0.35002491280518189</v>
      </c>
      <c r="H10" s="14">
        <f>N!G6/N!$Q6</f>
        <v>0.19357249626307924</v>
      </c>
      <c r="I10" s="14">
        <f>N!H6/N!$Q6</f>
        <v>2.7404085700049826E-3</v>
      </c>
      <c r="J10" s="14">
        <f>N!I6/N!$Q6</f>
        <v>1.6691579471848531E-2</v>
      </c>
      <c r="K10" s="14">
        <f>N!J6/N!$Q6</f>
        <v>4.5341305430991533E-2</v>
      </c>
      <c r="L10" s="14">
        <f>N!K6/N!$Q6</f>
        <v>5.6053811659192827E-2</v>
      </c>
      <c r="M10" s="14">
        <f>N!L6/N!$Q6</f>
        <v>0</v>
      </c>
      <c r="N10" s="14">
        <f>N!M6/N!$Q6</f>
        <v>0</v>
      </c>
      <c r="O10" s="14">
        <f>N!N6/N!$Q6</f>
        <v>3.4877927254608871E-3</v>
      </c>
      <c r="P10" s="14">
        <f>N!O6/N!$Q6</f>
        <v>3.4379671150971597E-2</v>
      </c>
      <c r="Q10" s="14">
        <f>N!P6/N!$Q6</f>
        <v>6.851021425012456E-2</v>
      </c>
      <c r="R10" s="21">
        <f>N!Q6/N!$Q6</f>
        <v>1</v>
      </c>
      <c r="S10" s="16"/>
      <c r="T10" s="21">
        <f t="shared" si="0"/>
        <v>0.5792227204783259</v>
      </c>
      <c r="U10" s="21">
        <f t="shared" si="1"/>
        <v>0.35226706527154961</v>
      </c>
      <c r="V10" s="21">
        <f t="shared" si="2"/>
        <v>6.851021425012456E-2</v>
      </c>
      <c r="W10" s="16"/>
      <c r="X10" s="28"/>
      <c r="Y10" s="22"/>
      <c r="Z10" s="22"/>
      <c r="AA10" s="22"/>
      <c r="AB10" s="16"/>
      <c r="AC10" s="17">
        <f>N!S6/N!Q6</f>
        <v>0.20179372197309417</v>
      </c>
      <c r="AD10" s="17">
        <f>N!T6/N!Q6</f>
        <v>0.71898355754858001</v>
      </c>
      <c r="AE10" s="14">
        <f>N!U6/N!Q6</f>
        <v>7.9222720478325862E-2</v>
      </c>
      <c r="AF10" s="24">
        <f t="shared" si="3"/>
        <v>0.92077727952167421</v>
      </c>
      <c r="AG10" s="10"/>
      <c r="AH10" s="28"/>
      <c r="AI10" s="22"/>
      <c r="AJ10" s="22"/>
    </row>
    <row r="11" spans="2:37" x14ac:dyDescent="0.35">
      <c r="B11" s="34"/>
      <c r="C11" s="25">
        <v>4</v>
      </c>
      <c r="D11" s="14">
        <f>N!C7/N!$Q7</f>
        <v>5.468494939601698E-2</v>
      </c>
      <c r="E11" s="14">
        <f>N!D7/N!$Q7</f>
        <v>2.5628468821416912E-2</v>
      </c>
      <c r="F11" s="14">
        <f>N!E7/N!$Q7</f>
        <v>4.9461312438785501E-2</v>
      </c>
      <c r="G11" s="14">
        <f>N!F7/N!$Q7</f>
        <v>0.1198171727064969</v>
      </c>
      <c r="H11" s="14">
        <f>N!G7/N!$Q7</f>
        <v>0.52432255958210905</v>
      </c>
      <c r="I11" s="14">
        <f>N!H7/N!$Q7</f>
        <v>3.4280117531831538E-3</v>
      </c>
      <c r="J11" s="14">
        <f>N!I7/N!$Q7</f>
        <v>7.8354554358472089E-3</v>
      </c>
      <c r="K11" s="14">
        <f>N!J7/N!$Q7</f>
        <v>2.1384263793666342E-2</v>
      </c>
      <c r="L11" s="14">
        <f>N!K7/N!$Q7</f>
        <v>7.7864838393731636E-2</v>
      </c>
      <c r="M11" s="14">
        <f>N!L7/N!$Q7</f>
        <v>0</v>
      </c>
      <c r="N11" s="14">
        <f>N!M7/N!$Q7</f>
        <v>8.1619327456741752E-4</v>
      </c>
      <c r="O11" s="14">
        <f>N!N7/N!$Q7</f>
        <v>2.7750571335292198E-3</v>
      </c>
      <c r="P11" s="14">
        <f>N!O7/N!$Q7</f>
        <v>4.2768527587332683E-2</v>
      </c>
      <c r="Q11" s="14">
        <f>N!P7/N!$Q7</f>
        <v>6.9213189683317008E-2</v>
      </c>
      <c r="R11" s="21">
        <f>N!Q7/N!$Q7</f>
        <v>1</v>
      </c>
      <c r="S11" s="16"/>
      <c r="T11" s="21">
        <f t="shared" si="0"/>
        <v>0.24959190336271631</v>
      </c>
      <c r="U11" s="21">
        <f t="shared" si="1"/>
        <v>0.68119490695396667</v>
      </c>
      <c r="V11" s="21">
        <f t="shared" si="2"/>
        <v>6.9213189683317008E-2</v>
      </c>
      <c r="W11" s="16"/>
      <c r="X11" s="28" t="s">
        <v>4</v>
      </c>
      <c r="Y11" s="21">
        <f>SUM(N!C7:F15)/SUM(N!Q7:Q15)</f>
        <v>0.25704640025123654</v>
      </c>
      <c r="Z11" s="21">
        <f>SUM(N!G7:O15)/SUM(N!Q7:Q15)</f>
        <v>0.65988851377875479</v>
      </c>
      <c r="AA11" s="21">
        <f>SUM(N!P7:P15)/SUM(N!Q7:Q15)</f>
        <v>8.306508597000864E-2</v>
      </c>
      <c r="AB11" s="16"/>
      <c r="AC11" s="17">
        <f>N!S7/N!Q7</f>
        <v>0.22690173032974209</v>
      </c>
      <c r="AD11" s="17">
        <f>N!T7/N!Q7</f>
        <v>0.66878876918054198</v>
      </c>
      <c r="AE11" s="14">
        <f>N!U7/N!Q7</f>
        <v>0.10430950048971596</v>
      </c>
      <c r="AF11" s="24">
        <f t="shared" si="3"/>
        <v>0.89569049951028412</v>
      </c>
      <c r="AG11" s="10"/>
      <c r="AH11" s="28" t="s">
        <v>4</v>
      </c>
      <c r="AI11" s="21">
        <f>SUM(N!U7:U15)/SUM(N!Q7:Q15)</f>
        <v>0.11415560964120279</v>
      </c>
      <c r="AJ11" s="21">
        <f>SUM(N!V7:V15)/SUM(N!Q7:Q15)</f>
        <v>0.88584439035879725</v>
      </c>
    </row>
    <row r="12" spans="2:37" x14ac:dyDescent="0.35">
      <c r="B12" s="34"/>
      <c r="C12" s="25">
        <v>5</v>
      </c>
      <c r="D12" s="14">
        <f>N!C8/N!$Q8</f>
        <v>0.20886075949367089</v>
      </c>
      <c r="E12" s="14">
        <f>N!D8/N!$Q8</f>
        <v>0.14556962025316456</v>
      </c>
      <c r="F12" s="14">
        <f>N!E8/N!$Q8</f>
        <v>0.10126582278481013</v>
      </c>
      <c r="G12" s="14">
        <f>N!F8/N!$Q8</f>
        <v>8.8607594936708861E-2</v>
      </c>
      <c r="H12" s="14">
        <f>N!G8/N!$Q8</f>
        <v>8.2278481012658222E-2</v>
      </c>
      <c r="I12" s="14">
        <f>N!H8/N!$Q8</f>
        <v>7.5949367088607597E-2</v>
      </c>
      <c r="J12" s="14">
        <f>N!I8/N!$Q8</f>
        <v>7.5949367088607597E-2</v>
      </c>
      <c r="K12" s="14">
        <f>N!J8/N!$Q8</f>
        <v>6.3291139240506333E-2</v>
      </c>
      <c r="L12" s="14">
        <f>N!K8/N!$Q8</f>
        <v>5.6962025316455694E-2</v>
      </c>
      <c r="M12" s="14">
        <f>N!L8/N!$Q8</f>
        <v>0</v>
      </c>
      <c r="N12" s="14">
        <f>N!M8/N!$Q8</f>
        <v>6.3291139240506328E-3</v>
      </c>
      <c r="O12" s="14">
        <f>N!N8/N!$Q8</f>
        <v>9.4936708860759497E-3</v>
      </c>
      <c r="P12" s="14">
        <f>N!O8/N!$Q8</f>
        <v>1.2658227848101266E-2</v>
      </c>
      <c r="Q12" s="14">
        <f>N!P8/N!$Q8</f>
        <v>7.2784810126582278E-2</v>
      </c>
      <c r="R12" s="21">
        <f>N!Q8/N!$Q8</f>
        <v>1</v>
      </c>
      <c r="S12" s="16"/>
      <c r="T12" s="21">
        <f t="shared" si="0"/>
        <v>0.54430379746835444</v>
      </c>
      <c r="U12" s="21">
        <f t="shared" si="1"/>
        <v>0.38291139240506328</v>
      </c>
      <c r="V12" s="21">
        <f t="shared" si="2"/>
        <v>7.2784810126582278E-2</v>
      </c>
      <c r="W12" s="16"/>
      <c r="X12" s="28"/>
      <c r="Y12" s="22"/>
      <c r="Z12" s="22"/>
      <c r="AA12" s="22"/>
      <c r="AB12" s="16"/>
      <c r="AC12" s="17">
        <f>N!S8/N!Q8</f>
        <v>0.16139240506329114</v>
      </c>
      <c r="AD12" s="17">
        <f>N!T8/N!Q8</f>
        <v>0.76265822784810122</v>
      </c>
      <c r="AE12" s="14">
        <f>N!U8/N!Q8</f>
        <v>7.5949367088607597E-2</v>
      </c>
      <c r="AF12" s="24">
        <f t="shared" si="3"/>
        <v>0.92405063291139233</v>
      </c>
      <c r="AG12" s="10"/>
      <c r="AH12" s="28"/>
      <c r="AI12" s="22"/>
      <c r="AJ12" s="22"/>
    </row>
    <row r="13" spans="2:37" x14ac:dyDescent="0.35">
      <c r="B13" s="34"/>
      <c r="C13" s="25">
        <v>6</v>
      </c>
      <c r="D13" s="14">
        <f>N!C9/N!$Q9</f>
        <v>8.838821490467938E-2</v>
      </c>
      <c r="E13" s="14">
        <f>N!D9/N!$Q9</f>
        <v>0.10051993067590988</v>
      </c>
      <c r="F13" s="14">
        <f>N!E9/N!$Q9</f>
        <v>0.11091854419410745</v>
      </c>
      <c r="G13" s="14">
        <f>N!F9/N!$Q9</f>
        <v>0.11785095320623917</v>
      </c>
      <c r="H13" s="14">
        <f>N!G9/N!$Q9</f>
        <v>0.13864818024263431</v>
      </c>
      <c r="I13" s="14">
        <f>N!H9/N!$Q9</f>
        <v>2.9462738301559793E-2</v>
      </c>
      <c r="J13" s="14">
        <f>N!I9/N!$Q9</f>
        <v>0.10571923743500866</v>
      </c>
      <c r="K13" s="14">
        <f>N!J9/N!$Q9</f>
        <v>9.3587521663778164E-2</v>
      </c>
      <c r="L13" s="14">
        <f>N!K9/N!$Q9</f>
        <v>7.2790294627383012E-2</v>
      </c>
      <c r="M13" s="14">
        <f>N!L9/N!$Q9</f>
        <v>0</v>
      </c>
      <c r="N13" s="14">
        <f>N!M9/N!$Q9</f>
        <v>3.4662045060658577E-3</v>
      </c>
      <c r="O13" s="14">
        <f>N!N9/N!$Q9</f>
        <v>6.9324090121317154E-3</v>
      </c>
      <c r="P13" s="14">
        <f>N!O9/N!$Q9</f>
        <v>2.2530329289428077E-2</v>
      </c>
      <c r="Q13" s="14">
        <f>N!P9/N!$Q9</f>
        <v>0.10918544194107452</v>
      </c>
      <c r="R13" s="21">
        <f>N!Q9/N!$Q9</f>
        <v>1</v>
      </c>
      <c r="S13" s="16"/>
      <c r="T13" s="21">
        <f t="shared" si="0"/>
        <v>0.4176776429809359</v>
      </c>
      <c r="U13" s="21">
        <f t="shared" si="1"/>
        <v>0.47313691507798961</v>
      </c>
      <c r="V13" s="21">
        <f t="shared" si="2"/>
        <v>0.10918544194107452</v>
      </c>
      <c r="W13" s="16"/>
      <c r="X13" s="28"/>
      <c r="Y13" s="22"/>
      <c r="Z13" s="22"/>
      <c r="AA13" s="22"/>
      <c r="AB13" s="16"/>
      <c r="AC13" s="17">
        <f>N!S9/N!Q9</f>
        <v>0.15771230502599654</v>
      </c>
      <c r="AD13" s="17">
        <f>N!T9/N!Q9</f>
        <v>0.7365684575389948</v>
      </c>
      <c r="AE13" s="14">
        <f>N!U9/N!Q9</f>
        <v>0.10571923743500866</v>
      </c>
      <c r="AF13" s="24">
        <f t="shared" si="3"/>
        <v>0.89428076256499134</v>
      </c>
      <c r="AG13" s="10"/>
      <c r="AH13" s="28"/>
      <c r="AI13" s="22"/>
      <c r="AJ13" s="22"/>
    </row>
    <row r="14" spans="2:37" x14ac:dyDescent="0.35">
      <c r="B14" s="34"/>
      <c r="C14" s="25">
        <v>7</v>
      </c>
      <c r="D14" s="14">
        <f>N!C10/N!$Q10</f>
        <v>5.2216748768472904E-2</v>
      </c>
      <c r="E14" s="14">
        <f>N!D10/N!$Q10</f>
        <v>5.7142857142857141E-2</v>
      </c>
      <c r="F14" s="14">
        <f>N!E10/N!$Q10</f>
        <v>9.0640394088669946E-2</v>
      </c>
      <c r="G14" s="14">
        <f>N!F10/N!$Q10</f>
        <v>0.17241379310344829</v>
      </c>
      <c r="H14" s="14">
        <f>N!G10/N!$Q10</f>
        <v>0.15172413793103448</v>
      </c>
      <c r="I14" s="14">
        <f>N!H10/N!$Q10</f>
        <v>5.9113300492610842E-3</v>
      </c>
      <c r="J14" s="14">
        <f>N!I10/N!$Q10</f>
        <v>3.7438423645320199E-2</v>
      </c>
      <c r="K14" s="14">
        <f>N!J10/N!$Q10</f>
        <v>0.1665024630541872</v>
      </c>
      <c r="L14" s="14">
        <f>N!K10/N!$Q10</f>
        <v>0.13596059113300493</v>
      </c>
      <c r="M14" s="14">
        <f>N!L10/N!$Q10</f>
        <v>9.8522167487684722E-4</v>
      </c>
      <c r="N14" s="14">
        <f>N!M10/N!$Q10</f>
        <v>1.9704433497536944E-3</v>
      </c>
      <c r="O14" s="14">
        <f>N!N10/N!$Q10</f>
        <v>5.9113300492610842E-3</v>
      </c>
      <c r="P14" s="14">
        <f>N!O10/N!$Q10</f>
        <v>3.9408866995073892E-2</v>
      </c>
      <c r="Q14" s="14">
        <f>N!P10/N!$Q10</f>
        <v>8.1773399014778328E-2</v>
      </c>
      <c r="R14" s="21">
        <f>N!Q10/N!$Q10</f>
        <v>1</v>
      </c>
      <c r="S14" s="16"/>
      <c r="T14" s="21">
        <f t="shared" si="0"/>
        <v>0.37241379310344824</v>
      </c>
      <c r="U14" s="21">
        <f t="shared" si="1"/>
        <v>0.54581280788177333</v>
      </c>
      <c r="V14" s="21">
        <f t="shared" si="2"/>
        <v>8.1773399014778328E-2</v>
      </c>
      <c r="W14" s="16"/>
      <c r="X14" s="28"/>
      <c r="Y14" s="22"/>
      <c r="Z14" s="22"/>
      <c r="AA14" s="22"/>
      <c r="AB14" s="16"/>
      <c r="AC14" s="17">
        <f>N!S10/N!Q10</f>
        <v>0.20295566502463055</v>
      </c>
      <c r="AD14" s="17">
        <f>N!T10/N!Q10</f>
        <v>0.70541871921182264</v>
      </c>
      <c r="AE14" s="14">
        <f>N!U10/N!Q10</f>
        <v>9.1625615763546803E-2</v>
      </c>
      <c r="AF14" s="24">
        <f t="shared" si="3"/>
        <v>0.90837438423645323</v>
      </c>
      <c r="AG14" s="10"/>
      <c r="AH14" s="28"/>
      <c r="AI14" s="22"/>
      <c r="AJ14" s="22"/>
    </row>
    <row r="15" spans="2:37" x14ac:dyDescent="0.35">
      <c r="B15" s="34"/>
      <c r="C15" s="25">
        <v>8</v>
      </c>
      <c r="D15" s="14">
        <f>N!C11/N!$Q11</f>
        <v>2.9503644567858381E-2</v>
      </c>
      <c r="E15" s="14">
        <f>N!D11/N!$Q11</f>
        <v>1.9437695244706701E-2</v>
      </c>
      <c r="F15" s="14">
        <f>N!E11/N!$Q11</f>
        <v>4.3040610898993407E-2</v>
      </c>
      <c r="G15" s="14">
        <f>N!F11/N!$Q11</f>
        <v>0.10482471364109684</v>
      </c>
      <c r="H15" s="14">
        <f>N!G11/N!$Q11</f>
        <v>0.29573064908018049</v>
      </c>
      <c r="I15" s="14">
        <f>N!H11/N!$Q11</f>
        <v>6.2478306143700108E-3</v>
      </c>
      <c r="J15" s="14">
        <f>N!I11/N!$Q11</f>
        <v>1.3884068031933356E-2</v>
      </c>
      <c r="K15" s="14">
        <f>N!J11/N!$Q11</f>
        <v>4.3387712599791739E-2</v>
      </c>
      <c r="L15" s="14">
        <f>N!K11/N!$Q11</f>
        <v>0.26969802152030548</v>
      </c>
      <c r="M15" s="14">
        <f>N!L11/N!$Q11</f>
        <v>0</v>
      </c>
      <c r="N15" s="14">
        <f>N!M11/N!$Q11</f>
        <v>0</v>
      </c>
      <c r="O15" s="14">
        <f>N!N11/N!$Q11</f>
        <v>4.5123221103783411E-3</v>
      </c>
      <c r="P15" s="14">
        <f>N!O11/N!$Q11</f>
        <v>8.4692814994793475E-2</v>
      </c>
      <c r="Q15" s="14">
        <f>N!P11/N!$Q11</f>
        <v>8.5039916695591813E-2</v>
      </c>
      <c r="R15" s="21">
        <f>N!Q11/N!$Q11</f>
        <v>1</v>
      </c>
      <c r="S15" s="16"/>
      <c r="T15" s="21">
        <f t="shared" si="0"/>
        <v>0.19680666435265531</v>
      </c>
      <c r="U15" s="21">
        <f t="shared" si="1"/>
        <v>0.71815341895175289</v>
      </c>
      <c r="V15" s="21">
        <f t="shared" si="2"/>
        <v>8.5039916695591813E-2</v>
      </c>
      <c r="W15" s="16"/>
      <c r="X15" s="28"/>
      <c r="Y15" s="22"/>
      <c r="Z15" s="22"/>
      <c r="AA15" s="22"/>
      <c r="AB15" s="16"/>
      <c r="AC15" s="17">
        <f>N!S11/N!Q11</f>
        <v>0.24331829225963209</v>
      </c>
      <c r="AD15" s="17">
        <f>N!T11/N!Q11</f>
        <v>0.63137799375216941</v>
      </c>
      <c r="AE15" s="14">
        <f>N!U11/N!Q11</f>
        <v>0.12530371398819853</v>
      </c>
      <c r="AF15" s="24">
        <f t="shared" si="3"/>
        <v>0.87469628601180149</v>
      </c>
      <c r="AG15" s="10"/>
      <c r="AH15" s="28"/>
      <c r="AI15" s="22"/>
      <c r="AJ15" s="22"/>
    </row>
    <row r="16" spans="2:37" x14ac:dyDescent="0.35">
      <c r="B16" s="34"/>
      <c r="C16" s="25">
        <v>9</v>
      </c>
      <c r="D16" s="14">
        <f>N!C12/N!$Q12</f>
        <v>0.17647058823529413</v>
      </c>
      <c r="E16" s="14">
        <f>N!D12/N!$Q12</f>
        <v>0.11764705882352941</v>
      </c>
      <c r="F16" s="14">
        <f>N!E12/N!$Q12</f>
        <v>5.8823529411764705E-2</v>
      </c>
      <c r="G16" s="14">
        <f>N!F12/N!$Q12</f>
        <v>5.8823529411764705E-2</v>
      </c>
      <c r="H16" s="14">
        <f>N!G12/N!$Q12</f>
        <v>5.8823529411764705E-2</v>
      </c>
      <c r="I16" s="14">
        <f>N!H12/N!$Q12</f>
        <v>0</v>
      </c>
      <c r="J16" s="14">
        <f>N!I12/N!$Q12</f>
        <v>5.8823529411764705E-2</v>
      </c>
      <c r="K16" s="14">
        <f>N!J12/N!$Q12</f>
        <v>5.8823529411764705E-2</v>
      </c>
      <c r="L16" s="14">
        <f>N!K12/N!$Q12</f>
        <v>0.11764705882352941</v>
      </c>
      <c r="M16" s="14">
        <f>N!L12/N!$Q12</f>
        <v>0</v>
      </c>
      <c r="N16" s="14">
        <f>N!M12/N!$Q12</f>
        <v>0</v>
      </c>
      <c r="O16" s="14">
        <f>N!N12/N!$Q12</f>
        <v>0</v>
      </c>
      <c r="P16" s="14">
        <f>N!O12/N!$Q12</f>
        <v>0.11764705882352941</v>
      </c>
      <c r="Q16" s="14">
        <f>N!P12/N!$Q12</f>
        <v>0.17647058823529413</v>
      </c>
      <c r="R16" s="21">
        <f>N!Q12/N!$Q12</f>
        <v>1</v>
      </c>
      <c r="S16" s="16"/>
      <c r="T16" s="21">
        <f t="shared" si="0"/>
        <v>0.41176470588235298</v>
      </c>
      <c r="U16" s="21">
        <f t="shared" si="1"/>
        <v>0.41176470588235292</v>
      </c>
      <c r="V16" s="21">
        <f t="shared" si="2"/>
        <v>0.17647058823529413</v>
      </c>
      <c r="W16" s="16"/>
      <c r="X16" s="28"/>
      <c r="Y16" s="22"/>
      <c r="Z16" s="22"/>
      <c r="AA16" s="22"/>
      <c r="AB16" s="16"/>
      <c r="AC16" s="17">
        <f>N!S12/N!Q12</f>
        <v>0.17647058823529413</v>
      </c>
      <c r="AD16" s="17">
        <f>N!T12/N!Q12</f>
        <v>0.6470588235294118</v>
      </c>
      <c r="AE16" s="14">
        <f>N!U12/N!Q12</f>
        <v>0.17647058823529413</v>
      </c>
      <c r="AF16" s="24">
        <f t="shared" si="3"/>
        <v>0.82352941176470595</v>
      </c>
      <c r="AG16" s="10"/>
      <c r="AH16" s="28"/>
      <c r="AI16" s="22"/>
      <c r="AJ16" s="22"/>
    </row>
    <row r="17" spans="1:41" x14ac:dyDescent="0.35">
      <c r="B17" s="34"/>
      <c r="C17" s="25">
        <v>10</v>
      </c>
      <c r="D17" s="14">
        <f>N!C13/N!$Q13</f>
        <v>8.3333333333333329E-2</v>
      </c>
      <c r="E17" s="14">
        <f>N!D13/N!$Q13</f>
        <v>6.9444444444444448E-2</v>
      </c>
      <c r="F17" s="14">
        <f>N!E13/N!$Q13</f>
        <v>8.3333333333333329E-2</v>
      </c>
      <c r="G17" s="14">
        <f>N!F13/N!$Q13</f>
        <v>9.7222222222222224E-2</v>
      </c>
      <c r="H17" s="14">
        <f>N!G13/N!$Q13</f>
        <v>0.19444444444444445</v>
      </c>
      <c r="I17" s="14">
        <f>N!H13/N!$Q13</f>
        <v>1.3888888888888888E-2</v>
      </c>
      <c r="J17" s="14">
        <f>N!I13/N!$Q13</f>
        <v>1.3888888888888888E-2</v>
      </c>
      <c r="K17" s="14">
        <f>N!J13/N!$Q13</f>
        <v>4.1666666666666664E-2</v>
      </c>
      <c r="L17" s="14">
        <f>N!K13/N!$Q13</f>
        <v>6.9444444444444448E-2</v>
      </c>
      <c r="M17" s="14">
        <f>N!L13/N!$Q13</f>
        <v>1.3888888888888888E-2</v>
      </c>
      <c r="N17" s="14">
        <f>N!M13/N!$Q13</f>
        <v>5.5555555555555552E-2</v>
      </c>
      <c r="O17" s="14">
        <f>N!N13/N!$Q13</f>
        <v>1.3888888888888888E-2</v>
      </c>
      <c r="P17" s="14">
        <f>N!O13/N!$Q13</f>
        <v>0.18055555555555555</v>
      </c>
      <c r="Q17" s="14">
        <f>N!P13/N!$Q13</f>
        <v>6.9444444444444448E-2</v>
      </c>
      <c r="R17" s="21">
        <f>N!Q13/N!$Q13</f>
        <v>1</v>
      </c>
      <c r="S17" s="16"/>
      <c r="T17" s="21">
        <f t="shared" si="0"/>
        <v>0.33333333333333331</v>
      </c>
      <c r="U17" s="21">
        <f t="shared" si="1"/>
        <v>0.59722222222222221</v>
      </c>
      <c r="V17" s="21">
        <f t="shared" si="2"/>
        <v>6.9444444444444448E-2</v>
      </c>
      <c r="W17" s="16"/>
      <c r="X17" s="28"/>
      <c r="Y17" s="22"/>
      <c r="Z17" s="22"/>
      <c r="AA17" s="22"/>
      <c r="AB17" s="16"/>
      <c r="AC17" s="17">
        <f>N!S13/N!Q13</f>
        <v>0.20833333333333334</v>
      </c>
      <c r="AD17" s="17">
        <f>N!T13/N!Q13</f>
        <v>0.68055555555555558</v>
      </c>
      <c r="AE17" s="14">
        <f>N!U13/N!Q13</f>
        <v>0.1111111111111111</v>
      </c>
      <c r="AF17" s="24">
        <f t="shared" si="3"/>
        <v>0.88888888888888895</v>
      </c>
      <c r="AG17" s="10"/>
      <c r="AH17" s="28"/>
      <c r="AI17" s="22"/>
      <c r="AJ17" s="22"/>
    </row>
    <row r="18" spans="1:41" x14ac:dyDescent="0.35">
      <c r="B18" s="34"/>
      <c r="C18" s="25">
        <v>11</v>
      </c>
      <c r="D18" s="14">
        <f>N!C14/N!$Q14</f>
        <v>3.6231884057971016E-2</v>
      </c>
      <c r="E18" s="14">
        <f>N!D14/N!$Q14</f>
        <v>5.0724637681159424E-2</v>
      </c>
      <c r="F18" s="14">
        <f>N!E14/N!$Q14</f>
        <v>7.9710144927536225E-2</v>
      </c>
      <c r="G18" s="14">
        <f>N!F14/N!$Q14</f>
        <v>0.15217391304347827</v>
      </c>
      <c r="H18" s="14">
        <f>N!G14/N!$Q14</f>
        <v>0.15217391304347827</v>
      </c>
      <c r="I18" s="14">
        <f>N!H14/N!$Q14</f>
        <v>7.246376811594203E-3</v>
      </c>
      <c r="J18" s="14">
        <f>N!I14/N!$Q14</f>
        <v>2.1739130434782608E-2</v>
      </c>
      <c r="K18" s="14">
        <f>N!J14/N!$Q14</f>
        <v>0.10144927536231885</v>
      </c>
      <c r="L18" s="14">
        <f>N!K14/N!$Q14</f>
        <v>0.10869565217391304</v>
      </c>
      <c r="M18" s="14">
        <f>N!L14/N!$Q14</f>
        <v>0</v>
      </c>
      <c r="N18" s="14">
        <f>N!M14/N!$Q14</f>
        <v>0</v>
      </c>
      <c r="O18" s="14">
        <f>N!N14/N!$Q14</f>
        <v>0.10144927536231885</v>
      </c>
      <c r="P18" s="14">
        <f>N!O14/N!$Q14</f>
        <v>8.6956521739130432E-2</v>
      </c>
      <c r="Q18" s="14">
        <f>N!P14/N!$Q14</f>
        <v>0.10144927536231885</v>
      </c>
      <c r="R18" s="21">
        <f>N!Q14/N!$Q14</f>
        <v>1</v>
      </c>
      <c r="S18" s="16"/>
      <c r="T18" s="21">
        <f t="shared" si="0"/>
        <v>0.3188405797101449</v>
      </c>
      <c r="U18" s="21">
        <f t="shared" si="1"/>
        <v>0.57971014492753625</v>
      </c>
      <c r="V18" s="21">
        <f t="shared" si="2"/>
        <v>0.10144927536231885</v>
      </c>
      <c r="W18" s="16"/>
      <c r="X18" s="28"/>
      <c r="Y18" s="22"/>
      <c r="Z18" s="22"/>
      <c r="AA18" s="22"/>
      <c r="AB18" s="16"/>
      <c r="AC18" s="17">
        <f>N!S14/N!Q14</f>
        <v>0.2391304347826087</v>
      </c>
      <c r="AD18" s="17">
        <f>N!T14/N!Q14</f>
        <v>0.66666666666666663</v>
      </c>
      <c r="AE18" s="14">
        <f>N!U14/N!Q14</f>
        <v>9.420289855072464E-2</v>
      </c>
      <c r="AF18" s="24">
        <f t="shared" si="3"/>
        <v>0.90579710144927539</v>
      </c>
      <c r="AG18" s="10"/>
      <c r="AH18" s="28"/>
      <c r="AI18" s="22"/>
      <c r="AJ18" s="22"/>
    </row>
    <row r="19" spans="1:41" x14ac:dyDescent="0.35">
      <c r="B19" s="34"/>
      <c r="C19" s="25">
        <v>12</v>
      </c>
      <c r="D19" s="14">
        <f>N!C15/N!$Q15</f>
        <v>4.3887147335423198E-2</v>
      </c>
      <c r="E19" s="14">
        <f>N!D15/N!$Q15</f>
        <v>2.1316614420062698E-2</v>
      </c>
      <c r="F19" s="14">
        <f>N!E15/N!$Q15</f>
        <v>3.0094043887147336E-2</v>
      </c>
      <c r="G19" s="14">
        <f>N!F15/N!$Q15</f>
        <v>0.10031347962382445</v>
      </c>
      <c r="H19" s="14">
        <f>N!G15/N!$Q15</f>
        <v>0.22507836990595612</v>
      </c>
      <c r="I19" s="14">
        <f>N!H15/N!$Q15</f>
        <v>4.3887147335423199E-3</v>
      </c>
      <c r="J19" s="14">
        <f>N!I15/N!$Q15</f>
        <v>1.2539184952978056E-2</v>
      </c>
      <c r="K19" s="14">
        <f>N!J15/N!$Q15</f>
        <v>3.6990595611285267E-2</v>
      </c>
      <c r="L19" s="14">
        <f>N!K15/N!$Q15</f>
        <v>0.16865203761755485</v>
      </c>
      <c r="M19" s="14">
        <f>N!L15/N!$Q15</f>
        <v>1.2539184952978057E-3</v>
      </c>
      <c r="N19" s="14">
        <f>N!M15/N!$Q15</f>
        <v>2.5078369905956114E-3</v>
      </c>
      <c r="O19" s="14">
        <f>N!N15/N!$Q15</f>
        <v>8.7774294670846398E-3</v>
      </c>
      <c r="P19" s="14">
        <f>N!O15/N!$Q15</f>
        <v>0.22006269592476488</v>
      </c>
      <c r="Q19" s="14">
        <f>N!P15/N!$Q15</f>
        <v>0.12413793103448276</v>
      </c>
      <c r="R19" s="21">
        <f>N!Q15/N!$Q15</f>
        <v>1</v>
      </c>
      <c r="S19" s="16"/>
      <c r="T19" s="21">
        <f t="shared" si="0"/>
        <v>0.19561128526645769</v>
      </c>
      <c r="U19" s="21">
        <f t="shared" si="1"/>
        <v>0.68025078369905956</v>
      </c>
      <c r="V19" s="21">
        <f t="shared" si="2"/>
        <v>0.12413793103448276</v>
      </c>
      <c r="W19" s="16"/>
      <c r="X19" s="28"/>
      <c r="Y19" s="22"/>
      <c r="Z19" s="22"/>
      <c r="AA19" s="22"/>
      <c r="AB19" s="16"/>
      <c r="AC19" s="17">
        <f>N!S15/N!Q15</f>
        <v>0.25705329153605017</v>
      </c>
      <c r="AD19" s="17">
        <f>N!T15/N!Q15</f>
        <v>0.58495297805642632</v>
      </c>
      <c r="AE19" s="14">
        <f>N!U15/N!Q15</f>
        <v>0.15799373040752351</v>
      </c>
      <c r="AF19" s="24">
        <f t="shared" si="3"/>
        <v>0.84200626959247649</v>
      </c>
      <c r="AG19" s="10"/>
      <c r="AH19" s="28"/>
      <c r="AI19" s="22"/>
      <c r="AJ19" s="22"/>
    </row>
    <row r="20" spans="1:41" x14ac:dyDescent="0.35">
      <c r="B20" s="34"/>
      <c r="C20" s="25" t="s">
        <v>10</v>
      </c>
      <c r="D20" s="14">
        <f>N!C16/N!$Q16</f>
        <v>0.31734707358964198</v>
      </c>
      <c r="E20" s="14">
        <f>N!D16/N!$Q16</f>
        <v>6.0774210595851502E-2</v>
      </c>
      <c r="F20" s="14">
        <f>N!E16/N!$Q16</f>
        <v>5.5885850178359099E-2</v>
      </c>
      <c r="G20" s="14">
        <f>N!F16/N!$Q16</f>
        <v>5.1129607609988109E-2</v>
      </c>
      <c r="H20" s="14">
        <f>N!G16/N!$Q16</f>
        <v>8.7197780420134763E-2</v>
      </c>
      <c r="I20" s="14">
        <f>N!H16/N!$Q16</f>
        <v>4.6241247192495708E-3</v>
      </c>
      <c r="J20" s="14">
        <f>N!I16/N!$Q16</f>
        <v>1.0305192231470472E-2</v>
      </c>
      <c r="K20" s="14">
        <f>N!J16/N!$Q16</f>
        <v>1.4004492006870128E-2</v>
      </c>
      <c r="L20" s="14">
        <f>N!K16/N!$Q16</f>
        <v>2.6952041220768927E-2</v>
      </c>
      <c r="M20" s="14">
        <f>N!L16/N!$Q16</f>
        <v>3.9635354736424893E-4</v>
      </c>
      <c r="N20" s="14">
        <f>N!M16/N!$Q16</f>
        <v>7.9270709472849786E-4</v>
      </c>
      <c r="O20" s="14">
        <f>N!N16/N!$Q16</f>
        <v>1.8496498876998282E-3</v>
      </c>
      <c r="P20" s="14">
        <f>N!O16/N!$Q16</f>
        <v>1.5986259743691372E-2</v>
      </c>
      <c r="Q20" s="14">
        <f>N!P16/N!$Q16</f>
        <v>0.35275465715418153</v>
      </c>
      <c r="R20" s="21">
        <f>N!Q16/N!$Q16</f>
        <v>1</v>
      </c>
      <c r="S20" s="16"/>
      <c r="T20" s="21">
        <f t="shared" si="0"/>
        <v>0.48513674197384071</v>
      </c>
      <c r="U20" s="21">
        <f t="shared" si="1"/>
        <v>0.16210860087197781</v>
      </c>
      <c r="V20" s="21">
        <f t="shared" si="2"/>
        <v>0.35275465715418153</v>
      </c>
      <c r="W20" s="16"/>
      <c r="X20" s="28" t="s">
        <v>1</v>
      </c>
      <c r="Y20" s="21">
        <f>SUM(N!C16:F16)/N!Q16</f>
        <v>0.48513674197384066</v>
      </c>
      <c r="Z20" s="21">
        <f>SUM(N!G16:O16)/N!Q16</f>
        <v>0.16210860087197781</v>
      </c>
      <c r="AA20" s="21">
        <f>N!P16/N!Q16</f>
        <v>0.35275465715418153</v>
      </c>
      <c r="AB20" s="16"/>
      <c r="AC20" s="17">
        <f>N!S16/N!Q16</f>
        <v>0.10424098295679746</v>
      </c>
      <c r="AD20" s="17">
        <f>N!T16/N!Q16</f>
        <v>0.83683445633505082</v>
      </c>
      <c r="AE20" s="14">
        <f>N!U16/N!Q16</f>
        <v>5.892456070815167E-2</v>
      </c>
      <c r="AF20" s="24">
        <f t="shared" si="3"/>
        <v>0.94107543929184834</v>
      </c>
      <c r="AG20" s="10"/>
      <c r="AH20" s="28" t="s">
        <v>1</v>
      </c>
      <c r="AI20" s="14">
        <f>N!U16/N!Q16</f>
        <v>5.892456070815167E-2</v>
      </c>
      <c r="AJ20" s="14">
        <f>N!V16/N!Q16</f>
        <v>0.94107543929184834</v>
      </c>
    </row>
    <row r="21" spans="1:41" x14ac:dyDescent="0.35">
      <c r="B21" s="34"/>
      <c r="C21" s="25" t="s">
        <v>0</v>
      </c>
      <c r="D21" s="14">
        <f>N!C17/N!$Q17</f>
        <v>0.49138736263736266</v>
      </c>
      <c r="E21" s="14">
        <f>N!D17/N!$Q17</f>
        <v>8.2115384615384618E-2</v>
      </c>
      <c r="F21" s="14">
        <f>N!E17/N!$Q17</f>
        <v>6.2376373626373625E-2</v>
      </c>
      <c r="G21" s="14">
        <f>N!F17/N!$Q17</f>
        <v>6.4299450549450549E-2</v>
      </c>
      <c r="H21" s="14">
        <f>N!G17/N!$Q17</f>
        <v>0.1006456043956044</v>
      </c>
      <c r="I21" s="14">
        <f>N!H17/N!$Q17</f>
        <v>7.032967032967033E-3</v>
      </c>
      <c r="J21" s="14">
        <f>N!I17/N!$Q17</f>
        <v>1.2486263736263737E-2</v>
      </c>
      <c r="K21" s="14">
        <f>N!J17/N!$Q17</f>
        <v>2.0645604395604394E-2</v>
      </c>
      <c r="L21" s="14">
        <f>N!K17/N!$Q17</f>
        <v>3.7637362637362635E-2</v>
      </c>
      <c r="M21" s="14">
        <f>N!L17/N!$Q17</f>
        <v>3.8461538461538462E-4</v>
      </c>
      <c r="N21" s="14">
        <f>N!M17/N!$Q17</f>
        <v>7.5549450549450552E-4</v>
      </c>
      <c r="O21" s="14">
        <f>N!N17/N!$Q17</f>
        <v>2.0054945054945057E-3</v>
      </c>
      <c r="P21" s="14">
        <f>N!O17/N!$Q17</f>
        <v>2.1552197802197803E-2</v>
      </c>
      <c r="Q21" s="14">
        <f>N!P17/N!$Q17</f>
        <v>9.6675824175824182E-2</v>
      </c>
      <c r="R21" s="21">
        <f>N!Q17/N!$Q17</f>
        <v>1</v>
      </c>
      <c r="S21" s="16"/>
      <c r="T21" s="21">
        <f t="shared" si="0"/>
        <v>0.70017857142857143</v>
      </c>
      <c r="U21" s="21">
        <f t="shared" si="1"/>
        <v>0.20314560439560439</v>
      </c>
      <c r="V21" s="21">
        <f t="shared" si="2"/>
        <v>9.6675824175824182E-2</v>
      </c>
      <c r="W21" s="16"/>
      <c r="X21" s="13"/>
      <c r="Y21" s="22"/>
      <c r="Z21" s="22"/>
      <c r="AA21" s="22"/>
      <c r="AB21" s="16"/>
      <c r="AC21" s="17">
        <f>N!S17/N!Q17</f>
        <v>0.12243131868131868</v>
      </c>
      <c r="AD21" s="17">
        <f>N!T17/N!Q17</f>
        <v>0.82188186813186814</v>
      </c>
      <c r="AE21" s="14">
        <f>N!U17/N!Q17</f>
        <v>5.5686813186813185E-2</v>
      </c>
      <c r="AF21" s="24">
        <f t="shared" si="3"/>
        <v>0.94431318681318688</v>
      </c>
      <c r="AG21" s="10"/>
      <c r="AH21" s="13"/>
      <c r="AI21" s="23"/>
      <c r="AJ21" s="23"/>
    </row>
    <row r="22" spans="1:41" s="7" customFormat="1" ht="8" customHeight="1" x14ac:dyDescent="0.35">
      <c r="T22" s="22"/>
      <c r="U22" s="22"/>
      <c r="V22" s="22"/>
      <c r="X22" s="13"/>
      <c r="Y22" s="22"/>
      <c r="Z22" s="22"/>
      <c r="AA22" s="22"/>
      <c r="AH22" s="13"/>
      <c r="AL22" s="1"/>
    </row>
    <row r="23" spans="1:41" hidden="1" x14ac:dyDescent="0.35">
      <c r="B23" s="34" t="s">
        <v>14</v>
      </c>
      <c r="C23" s="29" t="s">
        <v>17</v>
      </c>
      <c r="D23" s="17">
        <f>N!C19/N!C17</f>
        <v>7.0276465490733228E-2</v>
      </c>
      <c r="E23" s="17">
        <f>N!D19/N!D17</f>
        <v>0.1251254600200736</v>
      </c>
      <c r="F23" s="17">
        <f>N!E19/N!E17</f>
        <v>0.16229905307201056</v>
      </c>
      <c r="G23" s="17">
        <f>N!F19/N!F17</f>
        <v>0.20038453321939756</v>
      </c>
      <c r="H23" s="17">
        <f>N!G19/N!G17</f>
        <v>0.22423911559983623</v>
      </c>
      <c r="I23" s="17">
        <f>N!H19/N!H17</f>
        <v>0.1484375</v>
      </c>
      <c r="J23" s="17">
        <f>N!I19/N!I17</f>
        <v>0.18151815181518152</v>
      </c>
      <c r="K23" s="17">
        <f>N!J19/N!J17</f>
        <v>0.19627411842980705</v>
      </c>
      <c r="L23" s="17">
        <f>N!K19/N!K17</f>
        <v>0.2364963503649635</v>
      </c>
      <c r="M23" s="17">
        <f>N!L19/N!L17</f>
        <v>0.17857142857142858</v>
      </c>
      <c r="N23" s="17">
        <f>N!M19/N!M17</f>
        <v>0.14545454545454545</v>
      </c>
      <c r="O23" s="17">
        <f>N!N19/N!N17</f>
        <v>0.22602739726027396</v>
      </c>
      <c r="P23" s="17">
        <f>N!O19/N!O17</f>
        <v>0.23581899298916506</v>
      </c>
      <c r="Q23" s="17">
        <f>N!P19/N!P17</f>
        <v>0.10414890593918727</v>
      </c>
      <c r="R23" s="17">
        <f>N!Q19/N!Q17</f>
        <v>0.12243131868131868</v>
      </c>
      <c r="X23" s="13"/>
      <c r="AC23" s="7"/>
      <c r="AD23" s="7"/>
      <c r="AE23" s="7"/>
      <c r="AF23" s="7"/>
      <c r="AH23" s="13"/>
      <c r="AI23" s="7"/>
      <c r="AJ23" s="7"/>
    </row>
    <row r="24" spans="1:41" hidden="1" x14ac:dyDescent="0.35">
      <c r="B24" s="34"/>
      <c r="C24" s="29" t="s">
        <v>16</v>
      </c>
      <c r="D24" s="17">
        <f>N!C20/N!C17</f>
        <v>0.91183294663573089</v>
      </c>
      <c r="E24" s="17">
        <f>N!D20/N!D17</f>
        <v>0.83740381398461028</v>
      </c>
      <c r="F24" s="17">
        <f>N!E20/N!E17</f>
        <v>0.79211627394846951</v>
      </c>
      <c r="G24" s="17">
        <f>N!F20/N!F17</f>
        <v>0.74471266823328353</v>
      </c>
      <c r="H24" s="17">
        <f>N!G20/N!G17</f>
        <v>0.69209772075883713</v>
      </c>
      <c r="I24" s="17">
        <f>N!H20/N!H17</f>
        <v>0.810546875</v>
      </c>
      <c r="J24" s="17">
        <f>N!I20/N!I17</f>
        <v>0.74807480748074806</v>
      </c>
      <c r="K24" s="17">
        <f>N!J20/N!J17</f>
        <v>0.7325349301397206</v>
      </c>
      <c r="L24" s="17">
        <f>N!K20/N!K17</f>
        <v>0.63686131386861311</v>
      </c>
      <c r="M24" s="17">
        <f>N!L20/N!L17</f>
        <v>0.6785714285714286</v>
      </c>
      <c r="N24" s="17">
        <f>N!M20/N!M17</f>
        <v>0.70909090909090911</v>
      </c>
      <c r="O24" s="17">
        <f>N!N20/N!N17</f>
        <v>0.65753424657534243</v>
      </c>
      <c r="P24" s="17">
        <f>N!O20/N!O17</f>
        <v>0.57743785850860418</v>
      </c>
      <c r="Q24" s="17">
        <f>N!P20/N!P17</f>
        <v>0.7179596476271668</v>
      </c>
      <c r="R24" s="17">
        <f>N!Q20/N!Q17</f>
        <v>0.82188186813186814</v>
      </c>
      <c r="X24" s="13"/>
      <c r="AC24" s="7"/>
      <c r="AD24" s="7"/>
      <c r="AE24" s="7"/>
      <c r="AF24" s="7"/>
      <c r="AH24" s="13"/>
      <c r="AI24" s="7"/>
      <c r="AJ24" s="7"/>
    </row>
    <row r="25" spans="1:41" x14ac:dyDescent="0.35">
      <c r="B25" s="34"/>
      <c r="C25" s="25" t="s">
        <v>3</v>
      </c>
      <c r="D25" s="14">
        <f>N!C21/N!C17</f>
        <v>1.7890587873535906E-2</v>
      </c>
      <c r="E25" s="14">
        <f>N!D21/N!D17</f>
        <v>3.7470725995316159E-2</v>
      </c>
      <c r="F25" s="14">
        <f>N!E21/N!E17</f>
        <v>4.558467297951993E-2</v>
      </c>
      <c r="G25" s="14">
        <f>N!F21/N!F17</f>
        <v>5.490279854731895E-2</v>
      </c>
      <c r="H25" s="14">
        <f>N!G21/N!G17</f>
        <v>8.3663163641326602E-2</v>
      </c>
      <c r="I25" s="14">
        <f>N!H21/N!H17</f>
        <v>4.1015625E-2</v>
      </c>
      <c r="J25" s="14">
        <f>N!I21/N!I17</f>
        <v>7.0407040704070403E-2</v>
      </c>
      <c r="K25" s="14">
        <f>N!J21/N!J17</f>
        <v>7.1190951430472382E-2</v>
      </c>
      <c r="L25" s="14">
        <f>N!K21/N!K17</f>
        <v>0.12664233576642336</v>
      </c>
      <c r="M25" s="14">
        <f>N!L21/N!L17</f>
        <v>0.14285714285714285</v>
      </c>
      <c r="N25" s="14">
        <f>N!M21/N!M17</f>
        <v>0.14545454545454545</v>
      </c>
      <c r="O25" s="14">
        <f>N!N21/N!N17</f>
        <v>0.11643835616438356</v>
      </c>
      <c r="P25" s="14">
        <f>N!O21/N!O17</f>
        <v>0.18674314850223073</v>
      </c>
      <c r="Q25" s="14">
        <f>N!P21/N!P17</f>
        <v>0.17789144643364593</v>
      </c>
      <c r="R25" s="14">
        <f>N!Q21/N!Q17</f>
        <v>5.5686813186813185E-2</v>
      </c>
      <c r="X25" s="13"/>
      <c r="AC25" s="7"/>
      <c r="AD25" s="7"/>
      <c r="AE25" s="7"/>
      <c r="AF25" s="7"/>
      <c r="AH25" s="13"/>
      <c r="AI25" s="7"/>
      <c r="AJ25" s="7"/>
    </row>
    <row r="26" spans="1:41" x14ac:dyDescent="0.35">
      <c r="B26" s="34"/>
      <c r="C26" s="25" t="s">
        <v>2</v>
      </c>
      <c r="D26" s="14">
        <f>N!C22/N!C17</f>
        <v>0.98210941212646408</v>
      </c>
      <c r="E26" s="14">
        <f>N!D22/N!D17</f>
        <v>0.9625292740046838</v>
      </c>
      <c r="F26" s="14">
        <f>N!E22/N!E17</f>
        <v>0.95441532702048004</v>
      </c>
      <c r="G26" s="14">
        <f>N!F22/N!F17</f>
        <v>0.94509720145268106</v>
      </c>
      <c r="H26" s="14">
        <f>N!G22/N!G17</f>
        <v>0.91633683635867336</v>
      </c>
      <c r="I26" s="14">
        <f>N!H22/N!H17</f>
        <v>0.958984375</v>
      </c>
      <c r="J26" s="14">
        <f>N!I22/N!I17</f>
        <v>0.92959295929592956</v>
      </c>
      <c r="K26" s="14">
        <f>N!J22/N!J17</f>
        <v>0.92880904856952762</v>
      </c>
      <c r="L26" s="14">
        <f>N!K22/N!K17</f>
        <v>0.87335766423357664</v>
      </c>
      <c r="M26" s="14">
        <f>N!L22/N!L17</f>
        <v>0.8571428571428571</v>
      </c>
      <c r="N26" s="14">
        <f>N!M22/N!M17</f>
        <v>0.8545454545454545</v>
      </c>
      <c r="O26" s="14">
        <f>N!N22/N!N17</f>
        <v>0.88356164383561642</v>
      </c>
      <c r="P26" s="14">
        <f>N!O22/N!O17</f>
        <v>0.81325685149776927</v>
      </c>
      <c r="Q26" s="14">
        <f>N!P22/N!P17</f>
        <v>0.82210855356635404</v>
      </c>
      <c r="R26" s="14">
        <f>N!Q22/N!Q17</f>
        <v>0.94431318681318677</v>
      </c>
      <c r="X26" s="13"/>
      <c r="AC26" s="7"/>
      <c r="AD26" s="7"/>
      <c r="AE26" s="7"/>
      <c r="AF26" s="7"/>
      <c r="AH26" s="13"/>
      <c r="AI26" s="7"/>
      <c r="AJ26" s="7"/>
    </row>
    <row r="27" spans="1:41" s="7" customFormat="1" ht="8" customHeight="1" x14ac:dyDescent="0.35">
      <c r="X27" s="13"/>
      <c r="AH27" s="13"/>
      <c r="AL27" s="1"/>
      <c r="AM27" s="1"/>
      <c r="AN27" s="1"/>
      <c r="AO27" s="1"/>
    </row>
    <row r="28" spans="1:41" s="12" customFormat="1" x14ac:dyDescent="0.35">
      <c r="A28" s="13"/>
      <c r="B28" s="28"/>
      <c r="C28" s="28"/>
      <c r="D28" s="12" t="s">
        <v>5</v>
      </c>
      <c r="E28" s="13"/>
      <c r="F28" s="13"/>
      <c r="G28" s="13"/>
      <c r="H28" s="12" t="s">
        <v>4</v>
      </c>
      <c r="I28" s="13"/>
      <c r="J28" s="13"/>
      <c r="K28" s="13"/>
      <c r="L28" s="13"/>
      <c r="M28" s="13"/>
      <c r="N28" s="13"/>
      <c r="O28" s="13"/>
      <c r="P28" s="13"/>
      <c r="Q28" s="12" t="s">
        <v>1</v>
      </c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41" x14ac:dyDescent="0.35">
      <c r="B29" s="33" t="s">
        <v>14</v>
      </c>
      <c r="C29" s="25" t="s">
        <v>3</v>
      </c>
      <c r="D29" s="21">
        <f>SUM(N!C21:F21)/SUM(N!C17:F17)</f>
        <v>2.605300845545681E-2</v>
      </c>
      <c r="E29" s="22"/>
      <c r="F29" s="22"/>
      <c r="G29" s="22"/>
      <c r="H29" s="21">
        <f>SUM(N!G21:O21)/SUM(N!G17:O17)</f>
        <v>9.9668672662113739E-2</v>
      </c>
      <c r="I29" s="22"/>
      <c r="J29" s="22"/>
      <c r="K29" s="22"/>
      <c r="L29" s="22"/>
      <c r="M29" s="22"/>
      <c r="N29" s="22"/>
      <c r="O29" s="22"/>
      <c r="P29" s="22"/>
      <c r="Q29" s="14">
        <f>N!P21/N!P17</f>
        <v>0.17789144643364593</v>
      </c>
      <c r="R29" s="7"/>
      <c r="X29" s="13"/>
      <c r="AC29" s="7"/>
      <c r="AD29" s="7"/>
      <c r="AE29" s="7"/>
      <c r="AF29" s="7"/>
      <c r="AH29" s="13"/>
      <c r="AI29" s="7"/>
      <c r="AJ29" s="7"/>
    </row>
    <row r="30" spans="1:41" x14ac:dyDescent="0.35">
      <c r="B30" s="33"/>
      <c r="C30" s="25" t="s">
        <v>2</v>
      </c>
      <c r="D30" s="21">
        <f>SUM(N!C22:F22)/SUM(N!C17:F17)</f>
        <v>0.97394699154454323</v>
      </c>
      <c r="E30" s="22"/>
      <c r="F30" s="22"/>
      <c r="G30" s="22"/>
      <c r="H30" s="21">
        <f>SUM(N!G22:O22)/SUM(N!G17:O17)</f>
        <v>0.90033132733788623</v>
      </c>
      <c r="I30" s="22"/>
      <c r="J30" s="22"/>
      <c r="K30" s="22"/>
      <c r="L30" s="22"/>
      <c r="M30" s="22"/>
      <c r="N30" s="22"/>
      <c r="O30" s="22"/>
      <c r="P30" s="22"/>
      <c r="Q30" s="24">
        <f>N!P22/N!P17</f>
        <v>0.82210855356635404</v>
      </c>
      <c r="R30" s="7"/>
      <c r="X30" s="13"/>
      <c r="AC30" s="7"/>
      <c r="AD30" s="7"/>
      <c r="AE30" s="7"/>
      <c r="AF30" s="7"/>
      <c r="AH30" s="13"/>
      <c r="AI30" s="7"/>
      <c r="AJ30" s="7"/>
    </row>
    <row r="31" spans="1:41" s="7" customFormat="1" ht="409" customHeight="1" x14ac:dyDescent="0.35">
      <c r="X31" s="13"/>
      <c r="AH31" s="13"/>
      <c r="AL31" s="1"/>
      <c r="AM31" s="1"/>
      <c r="AN31" s="1"/>
      <c r="AO31" s="1"/>
    </row>
    <row r="32" spans="1:41" x14ac:dyDescent="0.35">
      <c r="S32" s="1"/>
      <c r="T32" s="1"/>
      <c r="U32" s="1"/>
      <c r="V32" s="1"/>
      <c r="W32" s="1"/>
      <c r="Y32" s="1"/>
      <c r="Z32" s="1"/>
      <c r="AA32" s="1"/>
      <c r="AB32" s="1"/>
      <c r="AG32" s="1"/>
      <c r="AK32" s="1"/>
    </row>
    <row r="33" spans="19:37" x14ac:dyDescent="0.35">
      <c r="S33" s="1"/>
      <c r="T33" s="1"/>
      <c r="U33" s="1"/>
      <c r="V33" s="1"/>
      <c r="W33" s="1"/>
      <c r="Y33" s="1"/>
      <c r="Z33" s="1"/>
      <c r="AA33" s="1"/>
      <c r="AB33" s="1"/>
      <c r="AG33" s="1"/>
      <c r="AK33" s="1"/>
    </row>
    <row r="34" spans="19:37" x14ac:dyDescent="0.35">
      <c r="S34" s="1"/>
      <c r="T34" s="1"/>
      <c r="U34" s="1"/>
      <c r="V34" s="1"/>
      <c r="W34" s="1"/>
      <c r="Y34" s="1"/>
      <c r="Z34" s="1"/>
      <c r="AA34" s="1"/>
      <c r="AB34" s="1"/>
      <c r="AG34" s="1"/>
      <c r="AK34" s="1"/>
    </row>
    <row r="35" spans="19:37" x14ac:dyDescent="0.35">
      <c r="S35" s="1"/>
      <c r="T35" s="1"/>
      <c r="U35" s="1"/>
      <c r="V35" s="1"/>
      <c r="W35" s="1"/>
      <c r="Y35" s="1"/>
      <c r="Z35" s="1"/>
      <c r="AA35" s="1"/>
      <c r="AB35" s="1"/>
      <c r="AG35" s="1"/>
      <c r="AK35" s="1"/>
    </row>
    <row r="36" spans="19:37" x14ac:dyDescent="0.35">
      <c r="AG36" s="1"/>
      <c r="AK36" s="1"/>
    </row>
    <row r="37" spans="19:37" x14ac:dyDescent="0.35">
      <c r="AG37" s="1"/>
      <c r="AK37" s="1"/>
    </row>
    <row r="38" spans="19:37" x14ac:dyDescent="0.35">
      <c r="AG38" s="1"/>
      <c r="AK38" s="1"/>
    </row>
    <row r="39" spans="19:37" x14ac:dyDescent="0.35">
      <c r="AG39" s="1"/>
      <c r="AK39" s="1"/>
    </row>
    <row r="40" spans="19:37" x14ac:dyDescent="0.35">
      <c r="AG40" s="1"/>
      <c r="AK40" s="1"/>
    </row>
  </sheetData>
  <sheetProtection algorithmName="SHA-512" hashValue="MJ1up8Gm5KXwna01r+W/RYfApo04Iyn9sRfkqrANIXm3Uo6Pbdk/UGQf6mDSMGZR2xoICiw85vLutr4zLysqbw==" saltValue="49wEhNJf21uQYUrWlsWDAw==" spinCount="100000" sheet="1" objects="1" scenarios="1"/>
  <mergeCells count="8">
    <mergeCell ref="AI4:AJ4"/>
    <mergeCell ref="B29:B30"/>
    <mergeCell ref="D4:R4"/>
    <mergeCell ref="AC4:AF4"/>
    <mergeCell ref="B7:B21"/>
    <mergeCell ref="B23:B26"/>
    <mergeCell ref="T4:V4"/>
    <mergeCell ref="Y4:AA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A884-B1AC-444C-AB99-4E6FD4408C4E}">
  <dimension ref="A1:AE36"/>
  <sheetViews>
    <sheetView workbookViewId="0">
      <selection activeCell="S2" sqref="S1:T1048576"/>
    </sheetView>
  </sheetViews>
  <sheetFormatPr defaultColWidth="10.83203125" defaultRowHeight="15.5" x14ac:dyDescent="0.35"/>
  <cols>
    <col min="1" max="2" width="10.83203125" style="1"/>
    <col min="3" max="17" width="8" style="1" customWidth="1"/>
    <col min="18" max="18" width="5.5" style="7" customWidth="1"/>
    <col min="19" max="20" width="8" style="1" hidden="1" customWidth="1"/>
    <col min="21" max="22" width="8" style="1" customWidth="1"/>
    <col min="23" max="23" width="5.33203125" style="7" customWidth="1"/>
    <col min="24" max="26" width="8" style="1" customWidth="1"/>
    <col min="27" max="27" width="8" style="7" customWidth="1"/>
    <col min="28" max="16384" width="10.83203125" style="1"/>
  </cols>
  <sheetData>
    <row r="1" spans="1:26" ht="27" customHeight="1" x14ac:dyDescent="0.35">
      <c r="C1" s="35" t="s">
        <v>6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S1" s="35" t="s">
        <v>8</v>
      </c>
      <c r="T1" s="35"/>
      <c r="U1" s="35"/>
      <c r="V1" s="35"/>
    </row>
    <row r="2" spans="1:26" x14ac:dyDescent="0.35">
      <c r="B2" s="2"/>
      <c r="C2" s="2">
        <v>0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 t="s">
        <v>1</v>
      </c>
      <c r="Q2" s="2" t="s">
        <v>0</v>
      </c>
      <c r="R2" s="8"/>
      <c r="S2" s="15" t="s">
        <v>17</v>
      </c>
      <c r="T2" s="15" t="s">
        <v>16</v>
      </c>
      <c r="U2" s="2" t="s">
        <v>3</v>
      </c>
      <c r="V2" s="2" t="s">
        <v>2</v>
      </c>
      <c r="W2" s="8"/>
      <c r="X2" s="11"/>
      <c r="Y2" s="2" t="s">
        <v>15</v>
      </c>
      <c r="Z2" s="2" t="s">
        <v>2</v>
      </c>
    </row>
    <row r="3" spans="1:26" x14ac:dyDescent="0.35">
      <c r="A3" s="35" t="s">
        <v>7</v>
      </c>
      <c r="B3" s="2">
        <v>0</v>
      </c>
      <c r="C3" s="3">
        <v>30298</v>
      </c>
      <c r="D3" s="3">
        <v>3029</v>
      </c>
      <c r="E3" s="3">
        <v>1235</v>
      </c>
      <c r="F3" s="4">
        <v>579</v>
      </c>
      <c r="G3" s="4">
        <v>631</v>
      </c>
      <c r="H3" s="4">
        <v>284</v>
      </c>
      <c r="I3" s="4">
        <v>338</v>
      </c>
      <c r="J3" s="4">
        <v>331</v>
      </c>
      <c r="K3" s="4">
        <v>323</v>
      </c>
      <c r="L3" s="4">
        <v>16</v>
      </c>
      <c r="M3" s="4">
        <v>21</v>
      </c>
      <c r="N3" s="4">
        <v>28</v>
      </c>
      <c r="O3" s="4">
        <v>235</v>
      </c>
      <c r="P3" s="3">
        <v>2410</v>
      </c>
      <c r="Q3" s="5">
        <v>39758</v>
      </c>
      <c r="R3" s="8"/>
      <c r="S3" s="18">
        <v>3117</v>
      </c>
      <c r="T3" s="18">
        <v>35411</v>
      </c>
      <c r="U3" s="3">
        <v>1230</v>
      </c>
      <c r="V3" s="5">
        <f>S3+T3</f>
        <v>38528</v>
      </c>
      <c r="W3" s="10"/>
      <c r="X3" s="1" t="s">
        <v>5</v>
      </c>
      <c r="Y3" s="9">
        <f>SUM(U3:U6)</f>
        <v>2154</v>
      </c>
      <c r="Z3" s="9">
        <f>SUM(V3:V6)</f>
        <v>50340</v>
      </c>
    </row>
    <row r="4" spans="1:26" x14ac:dyDescent="0.35">
      <c r="A4" s="35"/>
      <c r="B4" s="2">
        <v>1</v>
      </c>
      <c r="C4" s="3">
        <v>1592</v>
      </c>
      <c r="D4" s="3">
        <v>1336</v>
      </c>
      <c r="E4" s="4">
        <v>681</v>
      </c>
      <c r="F4" s="4">
        <v>267</v>
      </c>
      <c r="G4" s="4">
        <v>200</v>
      </c>
      <c r="H4" s="4">
        <v>57</v>
      </c>
      <c r="I4" s="4">
        <v>112</v>
      </c>
      <c r="J4" s="4">
        <v>165</v>
      </c>
      <c r="K4" s="4">
        <v>111</v>
      </c>
      <c r="L4" s="4">
        <v>3</v>
      </c>
      <c r="M4" s="4">
        <v>6</v>
      </c>
      <c r="N4" s="4">
        <v>11</v>
      </c>
      <c r="O4" s="4">
        <v>66</v>
      </c>
      <c r="P4" s="4">
        <v>348</v>
      </c>
      <c r="Q4" s="5">
        <v>4955</v>
      </c>
      <c r="R4" s="8"/>
      <c r="S4" s="19">
        <v>694</v>
      </c>
      <c r="T4" s="18">
        <v>3919</v>
      </c>
      <c r="U4" s="4">
        <v>342</v>
      </c>
      <c r="V4" s="5">
        <f t="shared" ref="V4:V17" si="0">S4+T4</f>
        <v>4613</v>
      </c>
      <c r="W4" s="10"/>
    </row>
    <row r="5" spans="1:26" x14ac:dyDescent="0.35">
      <c r="A5" s="35"/>
      <c r="B5" s="2">
        <v>2</v>
      </c>
      <c r="C5" s="4">
        <v>586</v>
      </c>
      <c r="D5" s="4">
        <v>497</v>
      </c>
      <c r="E5" s="3">
        <v>1055</v>
      </c>
      <c r="F5" s="4">
        <v>547</v>
      </c>
      <c r="G5" s="4">
        <v>340</v>
      </c>
      <c r="H5" s="4">
        <v>30</v>
      </c>
      <c r="I5" s="4">
        <v>78</v>
      </c>
      <c r="J5" s="4">
        <v>143</v>
      </c>
      <c r="K5" s="4">
        <v>134</v>
      </c>
      <c r="L5" s="4">
        <v>2</v>
      </c>
      <c r="M5" s="4">
        <v>3</v>
      </c>
      <c r="N5" s="4">
        <v>7</v>
      </c>
      <c r="O5" s="4">
        <v>68</v>
      </c>
      <c r="P5" s="4">
        <v>277</v>
      </c>
      <c r="Q5" s="5">
        <v>3767</v>
      </c>
      <c r="R5" s="8"/>
      <c r="S5" s="19">
        <v>603</v>
      </c>
      <c r="T5" s="18">
        <v>2900</v>
      </c>
      <c r="U5" s="4">
        <v>264</v>
      </c>
      <c r="V5" s="5">
        <f t="shared" si="0"/>
        <v>3503</v>
      </c>
      <c r="W5" s="10"/>
    </row>
    <row r="6" spans="1:26" x14ac:dyDescent="0.35">
      <c r="A6" s="35"/>
      <c r="B6" s="2">
        <v>3</v>
      </c>
      <c r="C6" s="4">
        <v>221</v>
      </c>
      <c r="D6" s="4">
        <v>233</v>
      </c>
      <c r="E6" s="4">
        <v>466</v>
      </c>
      <c r="F6" s="3">
        <v>1405</v>
      </c>
      <c r="G6" s="4">
        <v>777</v>
      </c>
      <c r="H6" s="4">
        <v>11</v>
      </c>
      <c r="I6" s="4">
        <v>67</v>
      </c>
      <c r="J6" s="4">
        <v>182</v>
      </c>
      <c r="K6" s="4">
        <v>225</v>
      </c>
      <c r="L6" s="4"/>
      <c r="M6" s="4"/>
      <c r="N6" s="4">
        <v>14</v>
      </c>
      <c r="O6" s="4">
        <v>138</v>
      </c>
      <c r="P6" s="4">
        <v>275</v>
      </c>
      <c r="Q6" s="5">
        <v>4014</v>
      </c>
      <c r="R6" s="8"/>
      <c r="S6" s="19">
        <v>810</v>
      </c>
      <c r="T6" s="18">
        <v>2886</v>
      </c>
      <c r="U6" s="4">
        <v>318</v>
      </c>
      <c r="V6" s="5">
        <f t="shared" si="0"/>
        <v>3696</v>
      </c>
      <c r="W6" s="10"/>
    </row>
    <row r="7" spans="1:26" x14ac:dyDescent="0.35">
      <c r="A7" s="35"/>
      <c r="B7" s="2">
        <v>4</v>
      </c>
      <c r="C7" s="4">
        <v>335</v>
      </c>
      <c r="D7" s="4">
        <v>157</v>
      </c>
      <c r="E7" s="4">
        <v>303</v>
      </c>
      <c r="F7" s="4">
        <v>734</v>
      </c>
      <c r="G7" s="3">
        <v>3212</v>
      </c>
      <c r="H7" s="4">
        <v>21</v>
      </c>
      <c r="I7" s="4">
        <v>48</v>
      </c>
      <c r="J7" s="4">
        <v>131</v>
      </c>
      <c r="K7" s="4">
        <v>477</v>
      </c>
      <c r="L7" s="4"/>
      <c r="M7" s="4">
        <v>5</v>
      </c>
      <c r="N7" s="4">
        <v>17</v>
      </c>
      <c r="O7" s="4">
        <v>262</v>
      </c>
      <c r="P7" s="4">
        <v>424</v>
      </c>
      <c r="Q7" s="5">
        <v>6126</v>
      </c>
      <c r="R7" s="8"/>
      <c r="S7" s="18">
        <v>1390</v>
      </c>
      <c r="T7" s="18">
        <v>4097</v>
      </c>
      <c r="U7" s="4">
        <v>639</v>
      </c>
      <c r="V7" s="5">
        <f t="shared" si="0"/>
        <v>5487</v>
      </c>
      <c r="W7" s="10"/>
      <c r="X7" s="1" t="s">
        <v>4</v>
      </c>
      <c r="Y7" s="1">
        <f>SUM(U7:U15)</f>
        <v>1454</v>
      </c>
      <c r="Z7" s="1">
        <f>SUM(V7:V15)</f>
        <v>11283</v>
      </c>
    </row>
    <row r="8" spans="1:26" x14ac:dyDescent="0.35">
      <c r="A8" s="35"/>
      <c r="B8" s="2">
        <v>5</v>
      </c>
      <c r="C8" s="4">
        <v>66</v>
      </c>
      <c r="D8" s="4">
        <v>46</v>
      </c>
      <c r="E8" s="4">
        <v>32</v>
      </c>
      <c r="F8" s="4">
        <v>28</v>
      </c>
      <c r="G8" s="4">
        <v>26</v>
      </c>
      <c r="H8" s="4">
        <v>24</v>
      </c>
      <c r="I8" s="4">
        <v>24</v>
      </c>
      <c r="J8" s="4">
        <v>20</v>
      </c>
      <c r="K8" s="4">
        <v>18</v>
      </c>
      <c r="L8" s="4"/>
      <c r="M8" s="4">
        <v>2</v>
      </c>
      <c r="N8" s="4">
        <v>3</v>
      </c>
      <c r="O8" s="4">
        <v>4</v>
      </c>
      <c r="P8" s="4">
        <v>23</v>
      </c>
      <c r="Q8" s="6">
        <v>316</v>
      </c>
      <c r="R8" s="8"/>
      <c r="S8" s="19">
        <v>51</v>
      </c>
      <c r="T8" s="19">
        <v>241</v>
      </c>
      <c r="U8" s="4">
        <v>24</v>
      </c>
      <c r="V8" s="5">
        <f t="shared" si="0"/>
        <v>292</v>
      </c>
      <c r="W8" s="10"/>
    </row>
    <row r="9" spans="1:26" x14ac:dyDescent="0.35">
      <c r="A9" s="35"/>
      <c r="B9" s="2">
        <v>6</v>
      </c>
      <c r="C9" s="4">
        <v>51</v>
      </c>
      <c r="D9" s="4">
        <v>58</v>
      </c>
      <c r="E9" s="4">
        <v>64</v>
      </c>
      <c r="F9" s="4">
        <v>68</v>
      </c>
      <c r="G9" s="4">
        <v>80</v>
      </c>
      <c r="H9" s="4">
        <v>17</v>
      </c>
      <c r="I9" s="4">
        <v>61</v>
      </c>
      <c r="J9" s="4">
        <v>54</v>
      </c>
      <c r="K9" s="4">
        <v>42</v>
      </c>
      <c r="L9" s="4"/>
      <c r="M9" s="4">
        <v>2</v>
      </c>
      <c r="N9" s="4">
        <v>4</v>
      </c>
      <c r="O9" s="4">
        <v>13</v>
      </c>
      <c r="P9" s="4">
        <v>63</v>
      </c>
      <c r="Q9" s="6">
        <v>577</v>
      </c>
      <c r="R9" s="8"/>
      <c r="S9" s="19">
        <v>91</v>
      </c>
      <c r="T9" s="19">
        <v>425</v>
      </c>
      <c r="U9" s="4">
        <v>61</v>
      </c>
      <c r="V9" s="5">
        <f t="shared" si="0"/>
        <v>516</v>
      </c>
      <c r="W9" s="10"/>
    </row>
    <row r="10" spans="1:26" x14ac:dyDescent="0.35">
      <c r="A10" s="35"/>
      <c r="B10" s="2">
        <v>7</v>
      </c>
      <c r="C10" s="4">
        <v>53</v>
      </c>
      <c r="D10" s="4">
        <v>58</v>
      </c>
      <c r="E10" s="4">
        <v>92</v>
      </c>
      <c r="F10" s="4">
        <v>175</v>
      </c>
      <c r="G10" s="4">
        <v>154</v>
      </c>
      <c r="H10" s="4">
        <v>6</v>
      </c>
      <c r="I10" s="4">
        <v>38</v>
      </c>
      <c r="J10" s="4">
        <v>169</v>
      </c>
      <c r="K10" s="4">
        <v>138</v>
      </c>
      <c r="L10" s="4">
        <v>1</v>
      </c>
      <c r="M10" s="4">
        <v>2</v>
      </c>
      <c r="N10" s="4">
        <v>6</v>
      </c>
      <c r="O10" s="4">
        <v>40</v>
      </c>
      <c r="P10" s="4">
        <v>83</v>
      </c>
      <c r="Q10" s="5">
        <v>1015</v>
      </c>
      <c r="R10" s="8"/>
      <c r="S10" s="19">
        <v>206</v>
      </c>
      <c r="T10" s="19">
        <v>716</v>
      </c>
      <c r="U10" s="4">
        <v>93</v>
      </c>
      <c r="V10" s="5">
        <f t="shared" si="0"/>
        <v>922</v>
      </c>
      <c r="W10" s="10"/>
    </row>
    <row r="11" spans="1:26" x14ac:dyDescent="0.35">
      <c r="A11" s="35"/>
      <c r="B11" s="2">
        <v>8</v>
      </c>
      <c r="C11" s="4">
        <v>85</v>
      </c>
      <c r="D11" s="4">
        <v>56</v>
      </c>
      <c r="E11" s="4">
        <v>124</v>
      </c>
      <c r="F11" s="4">
        <v>302</v>
      </c>
      <c r="G11" s="4">
        <v>852</v>
      </c>
      <c r="H11" s="4">
        <v>18</v>
      </c>
      <c r="I11" s="4">
        <v>40</v>
      </c>
      <c r="J11" s="4">
        <v>125</v>
      </c>
      <c r="K11" s="4">
        <v>777</v>
      </c>
      <c r="L11" s="4"/>
      <c r="M11" s="4"/>
      <c r="N11" s="4">
        <v>13</v>
      </c>
      <c r="O11" s="4">
        <v>244</v>
      </c>
      <c r="P11" s="4">
        <v>245</v>
      </c>
      <c r="Q11" s="5">
        <v>2881</v>
      </c>
      <c r="R11" s="8"/>
      <c r="S11" s="19">
        <v>701</v>
      </c>
      <c r="T11" s="18">
        <v>1819</v>
      </c>
      <c r="U11" s="4">
        <v>361</v>
      </c>
      <c r="V11" s="5">
        <f t="shared" si="0"/>
        <v>2520</v>
      </c>
      <c r="W11" s="10"/>
    </row>
    <row r="12" spans="1:26" x14ac:dyDescent="0.35">
      <c r="A12" s="35"/>
      <c r="B12" s="2">
        <v>9</v>
      </c>
      <c r="C12" s="4">
        <v>3</v>
      </c>
      <c r="D12" s="4">
        <v>2</v>
      </c>
      <c r="E12" s="4">
        <v>1</v>
      </c>
      <c r="F12" s="4">
        <v>1</v>
      </c>
      <c r="G12" s="4">
        <v>1</v>
      </c>
      <c r="H12" s="4"/>
      <c r="I12" s="4">
        <v>1</v>
      </c>
      <c r="J12" s="4">
        <v>1</v>
      </c>
      <c r="K12" s="4">
        <v>2</v>
      </c>
      <c r="L12" s="4"/>
      <c r="M12" s="4"/>
      <c r="N12" s="4"/>
      <c r="O12" s="4">
        <v>2</v>
      </c>
      <c r="P12" s="4">
        <v>3</v>
      </c>
      <c r="Q12" s="6">
        <v>17</v>
      </c>
      <c r="R12" s="8"/>
      <c r="S12" s="19">
        <v>3</v>
      </c>
      <c r="T12" s="19">
        <v>11</v>
      </c>
      <c r="U12" s="4">
        <v>3</v>
      </c>
      <c r="V12" s="5">
        <f t="shared" si="0"/>
        <v>14</v>
      </c>
      <c r="W12" s="10"/>
    </row>
    <row r="13" spans="1:26" x14ac:dyDescent="0.35">
      <c r="A13" s="35"/>
      <c r="B13" s="2">
        <v>10</v>
      </c>
      <c r="C13" s="4">
        <v>6</v>
      </c>
      <c r="D13" s="4">
        <v>5</v>
      </c>
      <c r="E13" s="4">
        <v>6</v>
      </c>
      <c r="F13" s="4">
        <v>7</v>
      </c>
      <c r="G13" s="4">
        <v>14</v>
      </c>
      <c r="H13" s="4">
        <v>1</v>
      </c>
      <c r="I13" s="4">
        <v>1</v>
      </c>
      <c r="J13" s="4">
        <v>3</v>
      </c>
      <c r="K13" s="4">
        <v>5</v>
      </c>
      <c r="L13" s="4">
        <v>1</v>
      </c>
      <c r="M13" s="4">
        <v>4</v>
      </c>
      <c r="N13" s="4">
        <v>1</v>
      </c>
      <c r="O13" s="4">
        <v>13</v>
      </c>
      <c r="P13" s="4">
        <v>5</v>
      </c>
      <c r="Q13" s="6">
        <v>72</v>
      </c>
      <c r="R13" s="8"/>
      <c r="S13" s="19">
        <v>15</v>
      </c>
      <c r="T13" s="19">
        <v>49</v>
      </c>
      <c r="U13" s="4">
        <v>8</v>
      </c>
      <c r="V13" s="5">
        <f t="shared" si="0"/>
        <v>64</v>
      </c>
      <c r="W13" s="10"/>
    </row>
    <row r="14" spans="1:26" x14ac:dyDescent="0.35">
      <c r="A14" s="35"/>
      <c r="B14" s="2">
        <v>11</v>
      </c>
      <c r="C14" s="4">
        <v>5</v>
      </c>
      <c r="D14" s="4">
        <v>7</v>
      </c>
      <c r="E14" s="4">
        <v>11</v>
      </c>
      <c r="F14" s="4">
        <v>21</v>
      </c>
      <c r="G14" s="4">
        <v>21</v>
      </c>
      <c r="H14" s="4">
        <v>1</v>
      </c>
      <c r="I14" s="4">
        <v>3</v>
      </c>
      <c r="J14" s="4">
        <v>14</v>
      </c>
      <c r="K14" s="4">
        <v>15</v>
      </c>
      <c r="L14" s="4"/>
      <c r="M14" s="4"/>
      <c r="N14" s="4">
        <v>14</v>
      </c>
      <c r="O14" s="4">
        <v>12</v>
      </c>
      <c r="P14" s="4">
        <v>14</v>
      </c>
      <c r="Q14" s="6">
        <v>138</v>
      </c>
      <c r="R14" s="8"/>
      <c r="S14" s="19">
        <v>33</v>
      </c>
      <c r="T14" s="19">
        <v>92</v>
      </c>
      <c r="U14" s="4">
        <v>13</v>
      </c>
      <c r="V14" s="5">
        <f t="shared" si="0"/>
        <v>125</v>
      </c>
      <c r="W14" s="10"/>
    </row>
    <row r="15" spans="1:26" x14ac:dyDescent="0.35">
      <c r="A15" s="35"/>
      <c r="B15" s="2">
        <v>12</v>
      </c>
      <c r="C15" s="4">
        <v>70</v>
      </c>
      <c r="D15" s="4">
        <v>34</v>
      </c>
      <c r="E15" s="4">
        <v>48</v>
      </c>
      <c r="F15" s="4">
        <v>160</v>
      </c>
      <c r="G15" s="4">
        <v>359</v>
      </c>
      <c r="H15" s="4">
        <v>7</v>
      </c>
      <c r="I15" s="4">
        <v>20</v>
      </c>
      <c r="J15" s="4">
        <v>59</v>
      </c>
      <c r="K15" s="4">
        <v>269</v>
      </c>
      <c r="L15" s="4">
        <v>2</v>
      </c>
      <c r="M15" s="4">
        <v>4</v>
      </c>
      <c r="N15" s="4">
        <v>14</v>
      </c>
      <c r="O15" s="4">
        <v>351</v>
      </c>
      <c r="P15" s="4">
        <v>198</v>
      </c>
      <c r="Q15" s="5">
        <v>1595</v>
      </c>
      <c r="R15" s="8"/>
      <c r="S15" s="19">
        <v>410</v>
      </c>
      <c r="T15" s="19">
        <v>933</v>
      </c>
      <c r="U15" s="4">
        <v>252</v>
      </c>
      <c r="V15" s="5">
        <f t="shared" si="0"/>
        <v>1343</v>
      </c>
      <c r="W15" s="10"/>
    </row>
    <row r="16" spans="1:26" x14ac:dyDescent="0.35">
      <c r="A16" s="35"/>
      <c r="B16" s="2" t="s">
        <v>1</v>
      </c>
      <c r="C16" s="3">
        <v>2402</v>
      </c>
      <c r="D16" s="4">
        <v>460</v>
      </c>
      <c r="E16" s="4">
        <v>423</v>
      </c>
      <c r="F16" s="4">
        <v>387</v>
      </c>
      <c r="G16" s="4">
        <v>660</v>
      </c>
      <c r="H16" s="4">
        <v>35</v>
      </c>
      <c r="I16" s="4">
        <v>78</v>
      </c>
      <c r="J16" s="4">
        <v>106</v>
      </c>
      <c r="K16" s="4">
        <v>204</v>
      </c>
      <c r="L16" s="4">
        <v>3</v>
      </c>
      <c r="M16" s="4">
        <v>6</v>
      </c>
      <c r="N16" s="4">
        <v>14</v>
      </c>
      <c r="O16" s="4">
        <v>121</v>
      </c>
      <c r="P16" s="3">
        <v>2670</v>
      </c>
      <c r="Q16" s="5">
        <v>7569</v>
      </c>
      <c r="R16" s="8"/>
      <c r="S16" s="19">
        <v>789</v>
      </c>
      <c r="T16" s="18">
        <v>6334</v>
      </c>
      <c r="U16" s="4">
        <v>446</v>
      </c>
      <c r="V16" s="5">
        <f t="shared" si="0"/>
        <v>7123</v>
      </c>
      <c r="W16" s="10"/>
      <c r="X16" s="1" t="s">
        <v>1</v>
      </c>
      <c r="Y16" s="4">
        <v>446</v>
      </c>
      <c r="Z16" s="5">
        <f>V16</f>
        <v>7123</v>
      </c>
    </row>
    <row r="17" spans="1:31" x14ac:dyDescent="0.35">
      <c r="A17" s="35"/>
      <c r="B17" s="2" t="s">
        <v>0</v>
      </c>
      <c r="C17" s="5">
        <v>35773</v>
      </c>
      <c r="D17" s="5">
        <v>5978</v>
      </c>
      <c r="E17" s="5">
        <v>4541</v>
      </c>
      <c r="F17" s="5">
        <v>4681</v>
      </c>
      <c r="G17" s="5">
        <v>7327</v>
      </c>
      <c r="H17" s="6">
        <v>512</v>
      </c>
      <c r="I17" s="6">
        <v>909</v>
      </c>
      <c r="J17" s="5">
        <v>1503</v>
      </c>
      <c r="K17" s="5">
        <v>2740</v>
      </c>
      <c r="L17" s="6">
        <v>28</v>
      </c>
      <c r="M17" s="6">
        <v>55</v>
      </c>
      <c r="N17" s="6">
        <v>146</v>
      </c>
      <c r="O17" s="5">
        <v>1569</v>
      </c>
      <c r="P17" s="5">
        <v>7038</v>
      </c>
      <c r="Q17" s="5">
        <v>72800</v>
      </c>
      <c r="R17" s="8"/>
      <c r="S17" s="20">
        <v>8913</v>
      </c>
      <c r="T17" s="20">
        <v>59833</v>
      </c>
      <c r="U17" s="5">
        <v>4054</v>
      </c>
      <c r="V17" s="5">
        <f t="shared" si="0"/>
        <v>68746</v>
      </c>
      <c r="W17" s="10"/>
      <c r="Y17" s="9"/>
      <c r="Z17" s="9"/>
    </row>
    <row r="18" spans="1:31" s="7" customFormat="1" x14ac:dyDescent="0.35">
      <c r="AB18" s="1"/>
    </row>
    <row r="19" spans="1:31" hidden="1" x14ac:dyDescent="0.35">
      <c r="A19" s="35" t="s">
        <v>9</v>
      </c>
      <c r="B19" s="15" t="s">
        <v>17</v>
      </c>
      <c r="C19" s="18">
        <v>2514</v>
      </c>
      <c r="D19" s="19">
        <v>748</v>
      </c>
      <c r="E19" s="19">
        <v>737</v>
      </c>
      <c r="F19" s="19">
        <v>938</v>
      </c>
      <c r="G19" s="18">
        <v>1643</v>
      </c>
      <c r="H19" s="19">
        <v>76</v>
      </c>
      <c r="I19" s="19">
        <v>165</v>
      </c>
      <c r="J19" s="19">
        <v>295</v>
      </c>
      <c r="K19" s="19">
        <v>648</v>
      </c>
      <c r="L19" s="19">
        <v>5</v>
      </c>
      <c r="M19" s="19">
        <v>8</v>
      </c>
      <c r="N19" s="19">
        <v>33</v>
      </c>
      <c r="O19" s="19">
        <v>370</v>
      </c>
      <c r="P19" s="19">
        <v>733</v>
      </c>
      <c r="Q19" s="20">
        <v>8913</v>
      </c>
      <c r="W19" s="1"/>
      <c r="AA19" s="1"/>
    </row>
    <row r="20" spans="1:31" hidden="1" x14ac:dyDescent="0.35">
      <c r="A20" s="35"/>
      <c r="B20" s="15" t="s">
        <v>16</v>
      </c>
      <c r="C20" s="18">
        <v>32619</v>
      </c>
      <c r="D20" s="18">
        <v>5006</v>
      </c>
      <c r="E20" s="18">
        <v>3597</v>
      </c>
      <c r="F20" s="18">
        <v>3486</v>
      </c>
      <c r="G20" s="18">
        <v>5071</v>
      </c>
      <c r="H20" s="19">
        <v>415</v>
      </c>
      <c r="I20" s="19">
        <v>680</v>
      </c>
      <c r="J20" s="18">
        <v>1101</v>
      </c>
      <c r="K20" s="18">
        <v>1745</v>
      </c>
      <c r="L20" s="19">
        <v>19</v>
      </c>
      <c r="M20" s="19">
        <v>39</v>
      </c>
      <c r="N20" s="19">
        <v>96</v>
      </c>
      <c r="O20" s="19">
        <v>906</v>
      </c>
      <c r="P20" s="18">
        <v>5053</v>
      </c>
      <c r="Q20" s="20">
        <v>59833</v>
      </c>
      <c r="W20" s="1"/>
      <c r="AA20" s="1"/>
    </row>
    <row r="21" spans="1:31" x14ac:dyDescent="0.35">
      <c r="A21" s="35"/>
      <c r="B21" s="2" t="s">
        <v>3</v>
      </c>
      <c r="C21" s="4">
        <v>640</v>
      </c>
      <c r="D21" s="4">
        <v>224</v>
      </c>
      <c r="E21" s="4">
        <v>207</v>
      </c>
      <c r="F21" s="4">
        <v>257</v>
      </c>
      <c r="G21" s="4">
        <v>613</v>
      </c>
      <c r="H21" s="4">
        <v>21</v>
      </c>
      <c r="I21" s="4">
        <v>64</v>
      </c>
      <c r="J21" s="4">
        <v>107</v>
      </c>
      <c r="K21" s="4">
        <v>347</v>
      </c>
      <c r="L21" s="4">
        <v>4</v>
      </c>
      <c r="M21" s="4">
        <v>8</v>
      </c>
      <c r="N21" s="4">
        <v>17</v>
      </c>
      <c r="O21" s="4">
        <v>293</v>
      </c>
      <c r="P21" s="3">
        <v>1252</v>
      </c>
      <c r="Q21" s="5">
        <v>4054</v>
      </c>
      <c r="W21" s="1"/>
      <c r="AA21" s="1"/>
    </row>
    <row r="22" spans="1:31" x14ac:dyDescent="0.35">
      <c r="A22" s="35"/>
      <c r="B22" s="2" t="s">
        <v>2</v>
      </c>
      <c r="C22" s="5">
        <f>C19+C20</f>
        <v>35133</v>
      </c>
      <c r="D22" s="5">
        <f t="shared" ref="D22:Q22" si="1">D19+D20</f>
        <v>5754</v>
      </c>
      <c r="E22" s="5">
        <f t="shared" si="1"/>
        <v>4334</v>
      </c>
      <c r="F22" s="5">
        <f t="shared" si="1"/>
        <v>4424</v>
      </c>
      <c r="G22" s="5">
        <f t="shared" si="1"/>
        <v>6714</v>
      </c>
      <c r="H22" s="5">
        <f t="shared" si="1"/>
        <v>491</v>
      </c>
      <c r="I22" s="5">
        <f t="shared" si="1"/>
        <v>845</v>
      </c>
      <c r="J22" s="5">
        <f t="shared" si="1"/>
        <v>1396</v>
      </c>
      <c r="K22" s="5">
        <f t="shared" si="1"/>
        <v>2393</v>
      </c>
      <c r="L22" s="5">
        <f t="shared" si="1"/>
        <v>24</v>
      </c>
      <c r="M22" s="5">
        <f t="shared" si="1"/>
        <v>47</v>
      </c>
      <c r="N22" s="5">
        <f t="shared" si="1"/>
        <v>129</v>
      </c>
      <c r="O22" s="5">
        <f t="shared" si="1"/>
        <v>1276</v>
      </c>
      <c r="P22" s="5">
        <f t="shared" si="1"/>
        <v>5786</v>
      </c>
      <c r="Q22" s="5">
        <f t="shared" si="1"/>
        <v>68746</v>
      </c>
      <c r="W22" s="1"/>
      <c r="AA22" s="1"/>
    </row>
    <row r="23" spans="1:31" s="7" customFormat="1" x14ac:dyDescent="0.35"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12" customFormat="1" x14ac:dyDescent="0.35">
      <c r="C24" s="12" t="s">
        <v>5</v>
      </c>
      <c r="G24" s="12" t="s">
        <v>4</v>
      </c>
      <c r="P24" s="12" t="s">
        <v>1</v>
      </c>
      <c r="R24" s="13"/>
    </row>
    <row r="25" spans="1:31" x14ac:dyDescent="0.35">
      <c r="B25" s="2" t="s">
        <v>3</v>
      </c>
      <c r="C25" s="1">
        <f>C21+D21+E21+F21</f>
        <v>1328</v>
      </c>
      <c r="G25" s="1">
        <f>SUM(G21:O21)</f>
        <v>1474</v>
      </c>
      <c r="P25" s="3">
        <v>1252</v>
      </c>
      <c r="W25" s="1"/>
      <c r="AA25" s="1"/>
    </row>
    <row r="26" spans="1:31" x14ac:dyDescent="0.35">
      <c r="B26" s="2" t="s">
        <v>2</v>
      </c>
      <c r="C26" s="1">
        <f>C22+D22+E22+F22</f>
        <v>49645</v>
      </c>
      <c r="G26" s="1">
        <f>SUM(G22:O22)</f>
        <v>13315</v>
      </c>
      <c r="P26" s="5">
        <f>P22</f>
        <v>5786</v>
      </c>
      <c r="W26" s="1"/>
      <c r="AA26" s="1"/>
    </row>
    <row r="27" spans="1:31" s="7" customFormat="1" x14ac:dyDescent="0.35"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x14ac:dyDescent="0.35">
      <c r="R28" s="1"/>
      <c r="W28" s="1"/>
      <c r="AA28" s="1"/>
    </row>
    <row r="29" spans="1:31" x14ac:dyDescent="0.35">
      <c r="R29" s="1"/>
      <c r="W29" s="1"/>
      <c r="AA29" s="1"/>
    </row>
    <row r="30" spans="1:31" x14ac:dyDescent="0.35">
      <c r="R30" s="1"/>
      <c r="W30" s="1"/>
      <c r="AA30" s="1"/>
    </row>
    <row r="31" spans="1:31" x14ac:dyDescent="0.35">
      <c r="R31" s="1"/>
      <c r="W31" s="1"/>
      <c r="AA31" s="1"/>
    </row>
    <row r="32" spans="1:31" x14ac:dyDescent="0.35">
      <c r="W32" s="1"/>
      <c r="AA32" s="1"/>
    </row>
    <row r="33" spans="23:27" x14ac:dyDescent="0.35">
      <c r="W33" s="1"/>
      <c r="AA33" s="1"/>
    </row>
    <row r="34" spans="23:27" x14ac:dyDescent="0.35">
      <c r="W34" s="1"/>
      <c r="AA34" s="1"/>
    </row>
    <row r="35" spans="23:27" x14ac:dyDescent="0.35">
      <c r="W35" s="1"/>
      <c r="AA35" s="1"/>
    </row>
    <row r="36" spans="23:27" x14ac:dyDescent="0.35">
      <c r="W36" s="1"/>
      <c r="AA36" s="1"/>
    </row>
  </sheetData>
  <mergeCells count="4">
    <mergeCell ref="A19:A22"/>
    <mergeCell ref="C1:Q1"/>
    <mergeCell ref="A3:A17"/>
    <mergeCell ref="S1:V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3760DD3-DC19-47E1-9C8C-BDC42D50AFCF}"/>
</file>

<file path=customXml/itemProps2.xml><?xml version="1.0" encoding="utf-8"?>
<ds:datastoreItem xmlns:ds="http://schemas.openxmlformats.org/officeDocument/2006/customXml" ds:itemID="{AA8D210B-528A-4396-B7F2-7379D91D7E5E}"/>
</file>

<file path=customXml/itemProps3.xml><?xml version="1.0" encoding="utf-8"?>
<ds:datastoreItem xmlns:ds="http://schemas.openxmlformats.org/officeDocument/2006/customXml" ds:itemID="{9D88BC60-F2D3-433A-8943-FD936ECC8B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%</vt:lpstr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2026-05-16T09:56:49Z</dcterms:created>
  <dcterms:modified xsi:type="dcterms:W3CDTF">2026-07-06T14:12:05Z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</Properties>
</file>