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rcp-sa-fs01\Research$\Projects\Active CEEU projects\NACAP\7. Combined reports\Drawing breath_2022\Benchmarking data files\"/>
    </mc:Choice>
  </mc:AlternateContent>
  <xr:revisionPtr revIDLastSave="0" documentId="13_ncr:1_{5E761446-8A09-4BF8-86B9-744D15634745}" xr6:coauthVersionLast="47" xr6:coauthVersionMax="47" xr10:uidLastSave="{00000000-0000-0000-0000-000000000000}"/>
  <workbookProtection workbookAlgorithmName="SHA-512" workbookHashValue="cHTK26x3Qh3EDZvwvENCtbWAlBEQ1EBZQ0mBTLXHXkzxMlsnL5AY+/5OllD6DZzm6Zq6mjq5TrhKEt+CUbphTQ==" workbookSaltValue="qvf5+1zXyzhgkzkcOQUz9g==" workbookSpinCount="100000" lockStructure="1"/>
  <bookViews>
    <workbookView xWindow="-28920" yWindow="-120" windowWidth="29040" windowHeight="15840" firstSheet="3" activeTab="12" xr2:uid="{00000000-000D-0000-FFFF-FFFF00000000}"/>
  </bookViews>
  <sheets>
    <sheet name="1. Introduction" sheetId="15" r:id="rId1"/>
    <sheet name="2. AA intro" sheetId="5" r:id="rId2"/>
    <sheet name="3. AA BKI" sheetId="1" r:id="rId3"/>
    <sheet name="4. AA KPI" sheetId="4" r:id="rId4"/>
    <sheet name="5. COPD intro" sheetId="6" r:id="rId5"/>
    <sheet name="6. COPD BKI" sheetId="7" r:id="rId6"/>
    <sheet name="7. COPD KPI" sheetId="8" r:id="rId7"/>
    <sheet name="8. CYP intro" sheetId="10" r:id="rId8"/>
    <sheet name="9. CYP BKI" sheetId="9" r:id="rId9"/>
    <sheet name="10. CYP KPI" sheetId="11" r:id="rId10"/>
    <sheet name="11. PR intro" sheetId="12" r:id="rId11"/>
    <sheet name="12. PR BKI" sheetId="13" r:id="rId12"/>
    <sheet name="13. PR KPI" sheetId="14" r:id="rId13"/>
    <sheet name="Sheet1" sheetId="2" state="hidden" r:id="rId14"/>
  </sheets>
  <externalReferences>
    <externalReference r:id="rId15"/>
    <externalReference r:id="rId16"/>
    <externalReference r:id="rId17"/>
  </externalReferences>
  <definedNames>
    <definedName name="_xlnm._FilterDatabase" localSheetId="11" hidden="1">'12. PR BKI'!$A$6:$S$6</definedName>
    <definedName name="_xlnm._FilterDatabase" localSheetId="2" hidden="1">'3. AA BKI'!$B$6:$Q$6</definedName>
    <definedName name="_xlnm._FilterDatabase" localSheetId="5" hidden="1">'6. COPD BKI'!$A$6:$Z$6</definedName>
    <definedName name="_xlnm._FilterDatabase" localSheetId="8" hidden="1">'9. CYP BKI'!$A$6:$AB$6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81" i="13" l="1"/>
  <c r="D181" i="13"/>
  <c r="C181" i="13"/>
  <c r="E180" i="13"/>
  <c r="D180" i="13"/>
  <c r="C180" i="13"/>
  <c r="E179" i="13"/>
  <c r="D179" i="13"/>
  <c r="C179" i="13"/>
  <c r="E178" i="13"/>
  <c r="D178" i="13"/>
  <c r="C178" i="13"/>
  <c r="E177" i="13"/>
  <c r="D177" i="13"/>
  <c r="C177" i="13"/>
  <c r="E176" i="13"/>
  <c r="D176" i="13"/>
  <c r="C176" i="13"/>
  <c r="E175" i="13"/>
  <c r="D175" i="13"/>
  <c r="C175" i="13"/>
  <c r="E174" i="13"/>
  <c r="D174" i="13"/>
  <c r="C174" i="13"/>
  <c r="E173" i="13"/>
  <c r="D173" i="13"/>
  <c r="C173" i="13"/>
  <c r="E172" i="13"/>
  <c r="D172" i="13"/>
  <c r="C172" i="13"/>
  <c r="E171" i="13"/>
  <c r="D171" i="13"/>
  <c r="C171" i="13"/>
  <c r="E170" i="13"/>
  <c r="D170" i="13"/>
  <c r="C170" i="13"/>
  <c r="E169" i="13"/>
  <c r="D169" i="13"/>
  <c r="C169" i="13"/>
  <c r="E168" i="13"/>
  <c r="D168" i="13"/>
  <c r="C168" i="13"/>
  <c r="E167" i="13"/>
  <c r="D167" i="13"/>
  <c r="C167" i="13"/>
  <c r="E166" i="13"/>
  <c r="D166" i="13"/>
  <c r="C166" i="13"/>
  <c r="E165" i="13"/>
  <c r="D165" i="13"/>
  <c r="C165" i="13"/>
  <c r="E164" i="13"/>
  <c r="D164" i="13"/>
  <c r="C164" i="13"/>
  <c r="E163" i="13"/>
  <c r="D163" i="13"/>
  <c r="C163" i="13"/>
  <c r="E162" i="13"/>
  <c r="D162" i="13"/>
  <c r="C162" i="13"/>
  <c r="E161" i="13"/>
  <c r="D161" i="13"/>
  <c r="C161" i="13"/>
  <c r="E160" i="13"/>
  <c r="D160" i="13"/>
  <c r="C160" i="13"/>
  <c r="E159" i="13"/>
  <c r="D159" i="13"/>
  <c r="C159" i="13"/>
  <c r="E158" i="13"/>
  <c r="D158" i="13"/>
  <c r="C158" i="13"/>
  <c r="E157" i="13"/>
  <c r="D157" i="13"/>
  <c r="C157" i="13"/>
  <c r="E156" i="13"/>
  <c r="D156" i="13"/>
  <c r="C156" i="13"/>
  <c r="E155" i="13"/>
  <c r="D155" i="13"/>
  <c r="C155" i="13"/>
  <c r="E154" i="13"/>
  <c r="D154" i="13"/>
  <c r="C154" i="13"/>
  <c r="E153" i="13"/>
  <c r="D153" i="13"/>
  <c r="C153" i="13"/>
  <c r="E152" i="13"/>
  <c r="D152" i="13"/>
  <c r="C152" i="13"/>
  <c r="E151" i="13"/>
  <c r="D151" i="13"/>
  <c r="C151" i="13"/>
  <c r="E150" i="13"/>
  <c r="D150" i="13"/>
  <c r="C150" i="13"/>
  <c r="E149" i="13"/>
  <c r="D149" i="13"/>
  <c r="C149" i="13"/>
  <c r="E148" i="13"/>
  <c r="D148" i="13"/>
  <c r="C148" i="13"/>
  <c r="E147" i="13"/>
  <c r="D147" i="13"/>
  <c r="C147" i="13"/>
  <c r="E146" i="13"/>
  <c r="D146" i="13"/>
  <c r="C146" i="13"/>
  <c r="E145" i="13"/>
  <c r="D145" i="13"/>
  <c r="C145" i="13"/>
  <c r="E144" i="13"/>
  <c r="D144" i="13"/>
  <c r="C144" i="13"/>
  <c r="E142" i="13"/>
  <c r="D142" i="13"/>
  <c r="C142" i="13"/>
  <c r="E141" i="13"/>
  <c r="D141" i="13"/>
  <c r="C141" i="13"/>
  <c r="E140" i="13"/>
  <c r="D140" i="13"/>
  <c r="C140" i="13"/>
  <c r="E139" i="13"/>
  <c r="D139" i="13"/>
  <c r="C139" i="13"/>
  <c r="E138" i="13"/>
  <c r="D138" i="13"/>
  <c r="C138" i="13"/>
  <c r="E137" i="13"/>
  <c r="D137" i="13"/>
  <c r="C137" i="13"/>
  <c r="E136" i="13"/>
  <c r="D136" i="13"/>
  <c r="C136" i="13"/>
  <c r="E135" i="13"/>
  <c r="D135" i="13"/>
  <c r="C135" i="13"/>
  <c r="E134" i="13"/>
  <c r="D134" i="13"/>
  <c r="C134" i="13"/>
  <c r="E133" i="13"/>
  <c r="D133" i="13"/>
  <c r="C133" i="13"/>
  <c r="E132" i="13"/>
  <c r="D132" i="13"/>
  <c r="C132" i="13"/>
  <c r="E131" i="13"/>
  <c r="D131" i="13"/>
  <c r="C131" i="13"/>
  <c r="E130" i="13"/>
  <c r="D130" i="13"/>
  <c r="C130" i="13"/>
  <c r="E129" i="13"/>
  <c r="D129" i="13"/>
  <c r="C129" i="13"/>
  <c r="E128" i="13"/>
  <c r="D128" i="13"/>
  <c r="C128" i="13"/>
  <c r="E127" i="13"/>
  <c r="D127" i="13"/>
  <c r="C127" i="13"/>
  <c r="E126" i="13"/>
  <c r="D126" i="13"/>
  <c r="C126" i="13"/>
  <c r="E125" i="13"/>
  <c r="D125" i="13"/>
  <c r="C125" i="13"/>
  <c r="E124" i="13"/>
  <c r="D124" i="13"/>
  <c r="C124" i="13"/>
  <c r="E123" i="13"/>
  <c r="D123" i="13"/>
  <c r="C123" i="13"/>
  <c r="E122" i="13"/>
  <c r="D122" i="13"/>
  <c r="C122" i="13"/>
  <c r="E121" i="13"/>
  <c r="D121" i="13"/>
  <c r="C121" i="13"/>
  <c r="E120" i="13"/>
  <c r="D120" i="13"/>
  <c r="C120" i="13"/>
  <c r="E119" i="13"/>
  <c r="D119" i="13"/>
  <c r="C119" i="13"/>
  <c r="E118" i="13"/>
  <c r="D118" i="13"/>
  <c r="C118" i="13"/>
  <c r="E117" i="13"/>
  <c r="D117" i="13"/>
  <c r="C117" i="13"/>
  <c r="E116" i="13"/>
  <c r="D116" i="13"/>
  <c r="C116" i="13"/>
  <c r="E115" i="13"/>
  <c r="D115" i="13"/>
  <c r="C115" i="13"/>
  <c r="E114" i="13"/>
  <c r="D114" i="13"/>
  <c r="C114" i="13"/>
  <c r="E113" i="13"/>
  <c r="D113" i="13"/>
  <c r="C113" i="13"/>
  <c r="E112" i="13"/>
  <c r="D112" i="13"/>
  <c r="C112" i="13"/>
  <c r="E111" i="13"/>
  <c r="D111" i="13"/>
  <c r="C111" i="13"/>
  <c r="E110" i="13"/>
  <c r="D110" i="13"/>
  <c r="C110" i="13"/>
  <c r="E109" i="13"/>
  <c r="D109" i="13"/>
  <c r="C109" i="13"/>
  <c r="E108" i="13"/>
  <c r="D108" i="13"/>
  <c r="C108" i="13"/>
  <c r="E107" i="13"/>
  <c r="D107" i="13"/>
  <c r="C107" i="13"/>
  <c r="E106" i="13"/>
  <c r="D106" i="13"/>
  <c r="C106" i="13"/>
  <c r="E105" i="13"/>
  <c r="D105" i="13"/>
  <c r="C105" i="13"/>
  <c r="E104" i="13"/>
  <c r="D104" i="13"/>
  <c r="C104" i="13"/>
  <c r="E103" i="13"/>
  <c r="D103" i="13"/>
  <c r="C103" i="13"/>
  <c r="E102" i="13"/>
  <c r="D102" i="13"/>
  <c r="C102" i="13"/>
  <c r="E101" i="13"/>
  <c r="D101" i="13"/>
  <c r="C101" i="13"/>
  <c r="E100" i="13"/>
  <c r="D100" i="13"/>
  <c r="C100" i="13"/>
  <c r="E99" i="13"/>
  <c r="D99" i="13"/>
  <c r="C99" i="13"/>
  <c r="E98" i="13"/>
  <c r="D98" i="13"/>
  <c r="C98" i="13"/>
  <c r="E97" i="13"/>
  <c r="D97" i="13"/>
  <c r="C97" i="13"/>
  <c r="E95" i="13"/>
  <c r="D95" i="13"/>
  <c r="C95" i="13"/>
  <c r="E94" i="13"/>
  <c r="D94" i="13"/>
  <c r="C94" i="13"/>
  <c r="E93" i="13"/>
  <c r="D93" i="13"/>
  <c r="C93" i="13"/>
  <c r="E92" i="13"/>
  <c r="D92" i="13"/>
  <c r="C92" i="13"/>
  <c r="E91" i="13"/>
  <c r="D91" i="13"/>
  <c r="C91" i="13"/>
  <c r="E89" i="13"/>
  <c r="D89" i="13"/>
  <c r="C89" i="13"/>
  <c r="E88" i="13"/>
  <c r="D88" i="13"/>
  <c r="C88" i="13"/>
  <c r="E87" i="13"/>
  <c r="D87" i="13"/>
  <c r="C87" i="13"/>
  <c r="E86" i="13"/>
  <c r="D86" i="13"/>
  <c r="C86" i="13"/>
  <c r="E85" i="13"/>
  <c r="D85" i="13"/>
  <c r="C85" i="13"/>
  <c r="E84" i="13"/>
  <c r="D84" i="13"/>
  <c r="C84" i="13"/>
  <c r="E83" i="13"/>
  <c r="D83" i="13"/>
  <c r="C83" i="13"/>
  <c r="E82" i="13"/>
  <c r="D82" i="13"/>
  <c r="C82" i="13"/>
  <c r="E81" i="13"/>
  <c r="D81" i="13"/>
  <c r="C81" i="13"/>
  <c r="E80" i="13"/>
  <c r="D80" i="13"/>
  <c r="C80" i="13"/>
  <c r="E79" i="13"/>
  <c r="D79" i="13"/>
  <c r="C79" i="13"/>
  <c r="E78" i="13"/>
  <c r="D78" i="13"/>
  <c r="C78" i="13"/>
  <c r="E77" i="13"/>
  <c r="D77" i="13"/>
  <c r="C77" i="13"/>
  <c r="E76" i="13"/>
  <c r="D76" i="13"/>
  <c r="C76" i="13"/>
  <c r="E75" i="13"/>
  <c r="D75" i="13"/>
  <c r="C75" i="13"/>
  <c r="E74" i="13"/>
  <c r="D74" i="13"/>
  <c r="C74" i="13"/>
  <c r="E73" i="13"/>
  <c r="D73" i="13"/>
  <c r="C73" i="13"/>
  <c r="E72" i="13"/>
  <c r="D72" i="13"/>
  <c r="C72" i="13"/>
  <c r="E71" i="13"/>
  <c r="D71" i="13"/>
  <c r="C71" i="13"/>
  <c r="E70" i="13"/>
  <c r="D70" i="13"/>
  <c r="C70" i="13"/>
  <c r="E69" i="13"/>
  <c r="D69" i="13"/>
  <c r="C69" i="13"/>
  <c r="E68" i="13"/>
  <c r="D68" i="13"/>
  <c r="C68" i="13"/>
  <c r="E67" i="13"/>
  <c r="D67" i="13"/>
  <c r="C67" i="13"/>
  <c r="E66" i="13"/>
  <c r="D66" i="13"/>
  <c r="C66" i="13"/>
  <c r="E65" i="13"/>
  <c r="D65" i="13"/>
  <c r="C65" i="13"/>
  <c r="E64" i="13"/>
  <c r="D64" i="13"/>
  <c r="C64" i="13"/>
  <c r="E63" i="13"/>
  <c r="D63" i="13"/>
  <c r="C63" i="13"/>
  <c r="E62" i="13"/>
  <c r="D62" i="13"/>
  <c r="C62" i="13"/>
  <c r="E61" i="13"/>
  <c r="D61" i="13"/>
  <c r="C61" i="13"/>
  <c r="E60" i="13"/>
  <c r="D60" i="13"/>
  <c r="C60" i="13"/>
  <c r="E59" i="13"/>
  <c r="D59" i="13"/>
  <c r="C59" i="13"/>
  <c r="E58" i="13"/>
  <c r="D58" i="13"/>
  <c r="C58" i="13"/>
  <c r="E57" i="13"/>
  <c r="D57" i="13"/>
  <c r="C57" i="13"/>
  <c r="E56" i="13"/>
  <c r="D56" i="13"/>
  <c r="C56" i="13"/>
  <c r="E55" i="13"/>
  <c r="D55" i="13"/>
  <c r="C55" i="13"/>
  <c r="E54" i="13"/>
  <c r="D54" i="13"/>
  <c r="C54" i="13"/>
  <c r="E53" i="13"/>
  <c r="D53" i="13"/>
  <c r="C53" i="13"/>
  <c r="E52" i="13"/>
  <c r="D52" i="13"/>
  <c r="C52" i="13"/>
  <c r="E51" i="13"/>
  <c r="D51" i="13"/>
  <c r="C51" i="13"/>
  <c r="E50" i="13"/>
  <c r="D50" i="13"/>
  <c r="C50" i="13"/>
  <c r="E49" i="13"/>
  <c r="D49" i="13"/>
  <c r="C49" i="13"/>
  <c r="E48" i="13"/>
  <c r="D48" i="13"/>
  <c r="C48" i="13"/>
  <c r="E47" i="13"/>
  <c r="D47" i="13"/>
  <c r="C47" i="13"/>
  <c r="E46" i="13"/>
  <c r="D46" i="13"/>
  <c r="C46" i="13"/>
  <c r="E45" i="13"/>
  <c r="D45" i="13"/>
  <c r="C45" i="13"/>
  <c r="E44" i="13"/>
  <c r="D44" i="13"/>
  <c r="C44" i="13"/>
  <c r="E43" i="13"/>
  <c r="D43" i="13"/>
  <c r="C43" i="13"/>
  <c r="E42" i="13"/>
  <c r="D42" i="13"/>
  <c r="C42" i="13"/>
  <c r="E41" i="13"/>
  <c r="D41" i="13"/>
  <c r="C41" i="13"/>
  <c r="E40" i="13"/>
  <c r="D40" i="13"/>
  <c r="C40" i="13"/>
  <c r="E39" i="13"/>
  <c r="D39" i="13"/>
  <c r="C39" i="13"/>
  <c r="E38" i="13"/>
  <c r="D38" i="13"/>
  <c r="C38" i="13"/>
  <c r="E37" i="13"/>
  <c r="D37" i="13"/>
  <c r="C37" i="13"/>
  <c r="E36" i="13"/>
  <c r="D36" i="13"/>
  <c r="C36" i="13"/>
  <c r="E35" i="13"/>
  <c r="D35" i="13"/>
  <c r="C35" i="13"/>
  <c r="E34" i="13"/>
  <c r="D34" i="13"/>
  <c r="C34" i="13"/>
  <c r="E33" i="13"/>
  <c r="D33" i="13"/>
  <c r="C33" i="13"/>
  <c r="E32" i="13"/>
  <c r="D32" i="13"/>
  <c r="C32" i="13"/>
  <c r="E31" i="13"/>
  <c r="D31" i="13"/>
  <c r="C31" i="13"/>
  <c r="E30" i="13"/>
  <c r="D30" i="13"/>
  <c r="C30" i="13"/>
  <c r="E29" i="13"/>
  <c r="D29" i="13"/>
  <c r="C29" i="13"/>
  <c r="E28" i="13"/>
  <c r="D28" i="13"/>
  <c r="C28" i="13"/>
  <c r="E27" i="13"/>
  <c r="D27" i="13"/>
  <c r="C27" i="13"/>
  <c r="E26" i="13"/>
  <c r="D26" i="13"/>
  <c r="C26" i="13"/>
  <c r="E25" i="13"/>
  <c r="D25" i="13"/>
  <c r="C25" i="13"/>
  <c r="E24" i="13"/>
  <c r="D24" i="13"/>
  <c r="C24" i="13"/>
  <c r="E23" i="13"/>
  <c r="D23" i="13"/>
  <c r="C23" i="13"/>
  <c r="E21" i="13"/>
  <c r="D21" i="13"/>
  <c r="C21" i="13"/>
  <c r="E20" i="13"/>
  <c r="D20" i="13"/>
  <c r="C20" i="13"/>
  <c r="E19" i="13"/>
  <c r="D19" i="13"/>
  <c r="C19" i="13"/>
  <c r="E18" i="13"/>
  <c r="D18" i="13"/>
  <c r="C18" i="13"/>
  <c r="E17" i="13"/>
  <c r="D17" i="13"/>
  <c r="C17" i="13"/>
  <c r="E16" i="13"/>
  <c r="D16" i="13"/>
  <c r="C16" i="13"/>
  <c r="E15" i="13"/>
  <c r="D15" i="13"/>
  <c r="C15" i="13"/>
  <c r="E14" i="13"/>
  <c r="D14" i="13"/>
  <c r="C14" i="13"/>
  <c r="E13" i="13"/>
  <c r="D13" i="13"/>
  <c r="C13" i="13"/>
  <c r="E12" i="13"/>
  <c r="D12" i="13"/>
  <c r="C12" i="13"/>
  <c r="E11" i="13"/>
  <c r="D11" i="13"/>
  <c r="C11" i="13"/>
  <c r="E10" i="13"/>
  <c r="D10" i="13"/>
  <c r="C10" i="13"/>
  <c r="E9" i="13"/>
  <c r="D9" i="13"/>
  <c r="C9" i="13"/>
  <c r="E8" i="13"/>
  <c r="D8" i="13"/>
  <c r="C8" i="13"/>
  <c r="E7" i="13"/>
  <c r="D7" i="13"/>
  <c r="C7" i="13"/>
  <c r="Q164" i="9"/>
  <c r="O164" i="9"/>
  <c r="M164" i="9"/>
  <c r="I164" i="9"/>
  <c r="Q163" i="9"/>
  <c r="O163" i="9"/>
  <c r="I163" i="9"/>
  <c r="Q162" i="9"/>
  <c r="O162" i="9"/>
  <c r="M162" i="9"/>
  <c r="I162" i="9"/>
  <c r="Q161" i="9"/>
  <c r="O161" i="9"/>
  <c r="M161" i="9"/>
  <c r="I161" i="9"/>
  <c r="Q160" i="9"/>
  <c r="O160" i="9"/>
  <c r="I160" i="9"/>
  <c r="Q159" i="9"/>
  <c r="Q158" i="9"/>
  <c r="O158" i="9"/>
  <c r="I158" i="9"/>
  <c r="Q156" i="9"/>
  <c r="O156" i="9"/>
  <c r="M156" i="9"/>
  <c r="I156" i="9"/>
  <c r="Q154" i="9"/>
  <c r="O154" i="9"/>
  <c r="I154" i="9"/>
  <c r="C154" i="9"/>
  <c r="Q153" i="9"/>
  <c r="O153" i="9"/>
  <c r="M153" i="9"/>
  <c r="K153" i="9"/>
  <c r="I153" i="9"/>
  <c r="C153" i="9"/>
  <c r="Q152" i="9"/>
  <c r="O152" i="9"/>
  <c r="M152" i="9"/>
  <c r="I152" i="9"/>
  <c r="C152" i="9"/>
  <c r="Q151" i="9"/>
  <c r="O151" i="9"/>
  <c r="I151" i="9"/>
  <c r="C151" i="9"/>
  <c r="Q150" i="9"/>
  <c r="O150" i="9"/>
  <c r="I150" i="9"/>
  <c r="C150" i="9"/>
  <c r="Q149" i="9"/>
  <c r="O149" i="9"/>
  <c r="M149" i="9"/>
  <c r="I149" i="9"/>
  <c r="C149" i="9"/>
  <c r="Q148" i="9"/>
  <c r="O148" i="9"/>
  <c r="M148" i="9"/>
  <c r="I148" i="9"/>
  <c r="C148" i="9"/>
  <c r="Q147" i="9"/>
  <c r="O147" i="9"/>
  <c r="I147" i="9"/>
  <c r="C147" i="9"/>
  <c r="Q146" i="9"/>
  <c r="O146" i="9"/>
  <c r="M146" i="9"/>
  <c r="I146" i="9"/>
  <c r="C146" i="9"/>
  <c r="Q145" i="9"/>
  <c r="O145" i="9"/>
  <c r="K145" i="9"/>
  <c r="I145" i="9"/>
  <c r="C145" i="9"/>
  <c r="Q144" i="9"/>
  <c r="O144" i="9"/>
  <c r="I144" i="9"/>
  <c r="C144" i="9"/>
  <c r="Q143" i="9"/>
  <c r="O143" i="9"/>
  <c r="M143" i="9"/>
  <c r="I143" i="9"/>
  <c r="C143" i="9"/>
  <c r="Q142" i="9"/>
  <c r="O142" i="9"/>
  <c r="M142" i="9"/>
  <c r="K142" i="9"/>
  <c r="I142" i="9"/>
  <c r="C142" i="9"/>
  <c r="Q141" i="9"/>
  <c r="O141" i="9"/>
  <c r="K141" i="9"/>
  <c r="I141" i="9"/>
  <c r="C141" i="9"/>
  <c r="Q140" i="9"/>
  <c r="O140" i="9"/>
  <c r="I140" i="9"/>
  <c r="C140" i="9"/>
  <c r="Q139" i="9"/>
  <c r="O139" i="9"/>
  <c r="I139" i="9"/>
  <c r="C139" i="9"/>
  <c r="Q138" i="9"/>
  <c r="O138" i="9"/>
  <c r="M138" i="9"/>
  <c r="K138" i="9"/>
  <c r="I138" i="9"/>
  <c r="C138" i="9"/>
  <c r="O137" i="9"/>
  <c r="I137" i="9"/>
  <c r="C137" i="9"/>
  <c r="Q136" i="9"/>
  <c r="O136" i="9"/>
  <c r="K136" i="9"/>
  <c r="I136" i="9"/>
  <c r="C136" i="9"/>
  <c r="Q135" i="9"/>
  <c r="O135" i="9"/>
  <c r="K135" i="9"/>
  <c r="I135" i="9"/>
  <c r="C135" i="9"/>
  <c r="Q134" i="9"/>
  <c r="O134" i="9"/>
  <c r="I134" i="9"/>
  <c r="C134" i="9"/>
  <c r="Q133" i="9"/>
  <c r="O133" i="9"/>
  <c r="M133" i="9"/>
  <c r="I133" i="9"/>
  <c r="C133" i="9"/>
  <c r="Q132" i="9"/>
  <c r="O132" i="9"/>
  <c r="M132" i="9"/>
  <c r="I132" i="9"/>
  <c r="C132" i="9"/>
  <c r="Q131" i="9"/>
  <c r="O131" i="9"/>
  <c r="I131" i="9"/>
  <c r="C131" i="9"/>
  <c r="Q130" i="9"/>
  <c r="O130" i="9"/>
  <c r="K130" i="9"/>
  <c r="I130" i="9"/>
  <c r="C130" i="9"/>
  <c r="Q129" i="9"/>
  <c r="O129" i="9"/>
  <c r="M129" i="9"/>
  <c r="K129" i="9"/>
  <c r="I129" i="9"/>
  <c r="C129" i="9"/>
  <c r="Q128" i="9"/>
  <c r="O128" i="9"/>
  <c r="K128" i="9"/>
  <c r="C128" i="9"/>
  <c r="O127" i="9"/>
  <c r="M127" i="9"/>
  <c r="I127" i="9"/>
  <c r="C127" i="9"/>
  <c r="Q126" i="9"/>
  <c r="O126" i="9"/>
  <c r="M126" i="9"/>
  <c r="I126" i="9"/>
  <c r="C126" i="9"/>
  <c r="Q125" i="9"/>
  <c r="O125" i="9"/>
  <c r="M125" i="9"/>
  <c r="I125" i="9"/>
  <c r="C125" i="9"/>
  <c r="Q124" i="9"/>
  <c r="O124" i="9"/>
  <c r="M124" i="9"/>
  <c r="I124" i="9"/>
  <c r="C124" i="9"/>
  <c r="Q123" i="9"/>
  <c r="O123" i="9"/>
  <c r="I123" i="9"/>
  <c r="C123" i="9"/>
  <c r="Q122" i="9"/>
  <c r="O122" i="9"/>
  <c r="M122" i="9"/>
  <c r="I122" i="9"/>
  <c r="C122" i="9"/>
  <c r="Q121" i="9"/>
  <c r="O121" i="9"/>
  <c r="M121" i="9"/>
  <c r="I121" i="9"/>
  <c r="C121" i="9"/>
  <c r="Q120" i="9"/>
  <c r="O120" i="9"/>
  <c r="I120" i="9"/>
  <c r="C120" i="9"/>
  <c r="Q119" i="9"/>
  <c r="O119" i="9"/>
  <c r="I119" i="9"/>
  <c r="C119" i="9"/>
  <c r="Q118" i="9"/>
  <c r="O118" i="9"/>
  <c r="M118" i="9"/>
  <c r="I118" i="9"/>
  <c r="C118" i="9"/>
  <c r="Q117" i="9"/>
  <c r="O117" i="9"/>
  <c r="M117" i="9"/>
  <c r="K117" i="9"/>
  <c r="I117" i="9"/>
  <c r="C117" i="9"/>
  <c r="Q116" i="9"/>
  <c r="O116" i="9"/>
  <c r="M116" i="9"/>
  <c r="I116" i="9"/>
  <c r="C116" i="9"/>
  <c r="O115" i="9"/>
  <c r="C115" i="9"/>
  <c r="O114" i="9"/>
  <c r="M114" i="9"/>
  <c r="I114" i="9"/>
  <c r="C114" i="9"/>
  <c r="Q113" i="9"/>
  <c r="O113" i="9"/>
  <c r="M113" i="9"/>
  <c r="I113" i="9"/>
  <c r="C113" i="9"/>
  <c r="Q112" i="9"/>
  <c r="O112" i="9"/>
  <c r="I112" i="9"/>
  <c r="C112" i="9"/>
  <c r="Q111" i="9"/>
  <c r="O111" i="9"/>
  <c r="M111" i="9"/>
  <c r="I111" i="9"/>
  <c r="C111" i="9"/>
  <c r="O110" i="9"/>
  <c r="M110" i="9"/>
  <c r="I110" i="9"/>
  <c r="C110" i="9"/>
  <c r="Q109" i="9"/>
  <c r="O109" i="9"/>
  <c r="I109" i="9"/>
  <c r="C109" i="9"/>
  <c r="Q108" i="9"/>
  <c r="O108" i="9"/>
  <c r="M108" i="9"/>
  <c r="K108" i="9"/>
  <c r="I108" i="9"/>
  <c r="C108" i="9"/>
  <c r="Q107" i="9"/>
  <c r="O107" i="9"/>
  <c r="M107" i="9"/>
  <c r="K107" i="9"/>
  <c r="I107" i="9"/>
  <c r="C107" i="9"/>
  <c r="Q106" i="9"/>
  <c r="O106" i="9"/>
  <c r="M106" i="9"/>
  <c r="I106" i="9"/>
  <c r="C106" i="9"/>
  <c r="Q105" i="9"/>
  <c r="O105" i="9"/>
  <c r="M105" i="9"/>
  <c r="K105" i="9"/>
  <c r="I105" i="9"/>
  <c r="C105" i="9"/>
  <c r="Q104" i="9"/>
  <c r="O104" i="9"/>
  <c r="M104" i="9"/>
  <c r="I104" i="9"/>
  <c r="C104" i="9"/>
  <c r="Q103" i="9"/>
  <c r="O103" i="9"/>
  <c r="I103" i="9"/>
  <c r="C103" i="9"/>
  <c r="Q102" i="9"/>
  <c r="O102" i="9"/>
  <c r="I102" i="9"/>
  <c r="C102" i="9"/>
  <c r="Q101" i="9"/>
  <c r="O101" i="9"/>
  <c r="I101" i="9"/>
  <c r="C101" i="9"/>
  <c r="Q100" i="9"/>
  <c r="M100" i="9"/>
  <c r="C100" i="9"/>
  <c r="O99" i="9"/>
  <c r="M99" i="9"/>
  <c r="C99" i="9"/>
  <c r="Q98" i="9"/>
  <c r="O98" i="9"/>
  <c r="I98" i="9"/>
  <c r="C98" i="9"/>
  <c r="Q97" i="9"/>
  <c r="O97" i="9"/>
  <c r="M97" i="9"/>
  <c r="I97" i="9"/>
  <c r="C97" i="9"/>
  <c r="Q96" i="9"/>
  <c r="O96" i="9"/>
  <c r="M96" i="9"/>
  <c r="I96" i="9"/>
  <c r="C96" i="9"/>
  <c r="Q95" i="9"/>
  <c r="O95" i="9"/>
  <c r="C95" i="9"/>
  <c r="Q94" i="9"/>
  <c r="O94" i="9"/>
  <c r="I94" i="9"/>
  <c r="C94" i="9"/>
  <c r="Q93" i="9"/>
  <c r="O93" i="9"/>
  <c r="M93" i="9"/>
  <c r="K93" i="9"/>
  <c r="I93" i="9"/>
  <c r="C93" i="9"/>
  <c r="Q92" i="9"/>
  <c r="O92" i="9"/>
  <c r="I92" i="9"/>
  <c r="C92" i="9"/>
  <c r="Q91" i="9"/>
  <c r="O91" i="9"/>
  <c r="M91" i="9"/>
  <c r="K91" i="9"/>
  <c r="C91" i="9"/>
  <c r="Q90" i="9"/>
  <c r="O90" i="9"/>
  <c r="M90" i="9"/>
  <c r="K90" i="9"/>
  <c r="I90" i="9"/>
  <c r="C90" i="9"/>
  <c r="Q89" i="9"/>
  <c r="O89" i="9"/>
  <c r="M89" i="9"/>
  <c r="K89" i="9"/>
  <c r="I89" i="9"/>
  <c r="C89" i="9"/>
  <c r="Q88" i="9"/>
  <c r="O88" i="9"/>
  <c r="M88" i="9"/>
  <c r="I88" i="9"/>
  <c r="C88" i="9"/>
  <c r="Q87" i="9"/>
  <c r="O87" i="9"/>
  <c r="M87" i="9"/>
  <c r="I87" i="9"/>
  <c r="C87" i="9"/>
  <c r="Q86" i="9"/>
  <c r="O86" i="9"/>
  <c r="M86" i="9"/>
  <c r="K86" i="9"/>
  <c r="I86" i="9"/>
  <c r="C86" i="9"/>
  <c r="Q85" i="9"/>
  <c r="O85" i="9"/>
  <c r="I85" i="9"/>
  <c r="C85" i="9"/>
  <c r="Q84" i="9"/>
  <c r="O84" i="9"/>
  <c r="M84" i="9"/>
  <c r="I84" i="9"/>
  <c r="C84" i="9"/>
  <c r="Q83" i="9"/>
  <c r="O83" i="9"/>
  <c r="M83" i="9"/>
  <c r="I83" i="9"/>
  <c r="C83" i="9"/>
  <c r="Q82" i="9"/>
  <c r="O82" i="9"/>
  <c r="K82" i="9"/>
  <c r="I82" i="9"/>
  <c r="C82" i="9"/>
  <c r="Q81" i="9"/>
  <c r="O81" i="9"/>
  <c r="I81" i="9"/>
  <c r="C81" i="9"/>
  <c r="Q80" i="9"/>
  <c r="O80" i="9"/>
  <c r="I80" i="9"/>
  <c r="C80" i="9"/>
  <c r="Q79" i="9"/>
  <c r="O79" i="9"/>
  <c r="I79" i="9"/>
  <c r="C79" i="9"/>
  <c r="Q78" i="9"/>
  <c r="O78" i="9"/>
  <c r="M78" i="9"/>
  <c r="I78" i="9"/>
  <c r="C78" i="9"/>
  <c r="Q77" i="9"/>
  <c r="O77" i="9"/>
  <c r="I77" i="9"/>
  <c r="C77" i="9"/>
  <c r="Q76" i="9"/>
  <c r="O76" i="9"/>
  <c r="K76" i="9"/>
  <c r="I76" i="9"/>
  <c r="C76" i="9"/>
  <c r="Q75" i="9"/>
  <c r="O75" i="9"/>
  <c r="C75" i="9"/>
  <c r="Q74" i="9"/>
  <c r="O74" i="9"/>
  <c r="I74" i="9"/>
  <c r="C74" i="9"/>
  <c r="Q73" i="9"/>
  <c r="O73" i="9"/>
  <c r="I73" i="9"/>
  <c r="C73" i="9"/>
  <c r="Q72" i="9"/>
  <c r="O72" i="9"/>
  <c r="M72" i="9"/>
  <c r="I72" i="9"/>
  <c r="C72" i="9"/>
  <c r="Q71" i="9"/>
  <c r="O71" i="9"/>
  <c r="M71" i="9"/>
  <c r="I71" i="9"/>
  <c r="C71" i="9"/>
  <c r="Q70" i="9"/>
  <c r="O70" i="9"/>
  <c r="I70" i="9"/>
  <c r="C70" i="9"/>
  <c r="Q69" i="9"/>
  <c r="O69" i="9"/>
  <c r="I69" i="9"/>
  <c r="C69" i="9"/>
  <c r="Q68" i="9"/>
  <c r="O68" i="9"/>
  <c r="I68" i="9"/>
  <c r="C68" i="9"/>
  <c r="Q67" i="9"/>
  <c r="O67" i="9"/>
  <c r="M67" i="9"/>
  <c r="I67" i="9"/>
  <c r="C67" i="9"/>
  <c r="Q66" i="9"/>
  <c r="O66" i="9"/>
  <c r="M66" i="9"/>
  <c r="I66" i="9"/>
  <c r="C66" i="9"/>
  <c r="Q65" i="9"/>
  <c r="O65" i="9"/>
  <c r="M65" i="9"/>
  <c r="I65" i="9"/>
  <c r="C65" i="9"/>
  <c r="Q64" i="9"/>
  <c r="O64" i="9"/>
  <c r="M64" i="9"/>
  <c r="K64" i="9"/>
  <c r="I64" i="9"/>
  <c r="C64" i="9"/>
  <c r="Q63" i="9"/>
  <c r="O63" i="9"/>
  <c r="I63" i="9"/>
  <c r="C63" i="9"/>
  <c r="O62" i="9"/>
  <c r="M62" i="9"/>
  <c r="I62" i="9"/>
  <c r="C62" i="9"/>
  <c r="Q61" i="9"/>
  <c r="O61" i="9"/>
  <c r="I61" i="9"/>
  <c r="C61" i="9"/>
  <c r="Q60" i="9"/>
  <c r="O60" i="9"/>
  <c r="M60" i="9"/>
  <c r="I60" i="9"/>
  <c r="C60" i="9"/>
  <c r="Q59" i="9"/>
  <c r="O59" i="9"/>
  <c r="I59" i="9"/>
  <c r="C59" i="9"/>
  <c r="Q58" i="9"/>
  <c r="O58" i="9"/>
  <c r="I58" i="9"/>
  <c r="C58" i="9"/>
  <c r="Q57" i="9"/>
  <c r="O57" i="9"/>
  <c r="I57" i="9"/>
  <c r="C57" i="9"/>
  <c r="O56" i="9"/>
  <c r="I56" i="9"/>
  <c r="C56" i="9"/>
  <c r="Q55" i="9"/>
  <c r="O55" i="9"/>
  <c r="I55" i="9"/>
  <c r="C55" i="9"/>
  <c r="Q54" i="9"/>
  <c r="O54" i="9"/>
  <c r="I54" i="9"/>
  <c r="C54" i="9"/>
  <c r="Q53" i="9"/>
  <c r="O53" i="9"/>
  <c r="I53" i="9"/>
  <c r="C53" i="9"/>
  <c r="Q52" i="9"/>
  <c r="O52" i="9"/>
  <c r="M52" i="9"/>
  <c r="K52" i="9"/>
  <c r="I52" i="9"/>
  <c r="C52" i="9"/>
  <c r="Q51" i="9"/>
  <c r="O51" i="9"/>
  <c r="M51" i="9"/>
  <c r="I51" i="9"/>
  <c r="C51" i="9"/>
  <c r="Q50" i="9"/>
  <c r="O50" i="9"/>
  <c r="K50" i="9"/>
  <c r="I50" i="9"/>
  <c r="C50" i="9"/>
  <c r="Q49" i="9"/>
  <c r="O49" i="9"/>
  <c r="M49" i="9"/>
  <c r="I49" i="9"/>
  <c r="C49" i="9"/>
  <c r="Q48" i="9"/>
  <c r="O48" i="9"/>
  <c r="K48" i="9"/>
  <c r="I48" i="9"/>
  <c r="C48" i="9"/>
  <c r="Q47" i="9"/>
  <c r="O47" i="9"/>
  <c r="K47" i="9"/>
  <c r="I47" i="9"/>
  <c r="C47" i="9"/>
  <c r="Q46" i="9"/>
  <c r="O46" i="9"/>
  <c r="I46" i="9"/>
  <c r="C46" i="9"/>
  <c r="Q45" i="9"/>
  <c r="O45" i="9"/>
  <c r="M45" i="9"/>
  <c r="I45" i="9"/>
  <c r="C45" i="9"/>
  <c r="Q44" i="9"/>
  <c r="O44" i="9"/>
  <c r="M44" i="9"/>
  <c r="I44" i="9"/>
  <c r="C44" i="9"/>
  <c r="Q43" i="9"/>
  <c r="O43" i="9"/>
  <c r="M43" i="9"/>
  <c r="I43" i="9"/>
  <c r="C43" i="9"/>
  <c r="Q42" i="9"/>
  <c r="O42" i="9"/>
  <c r="M42" i="9"/>
  <c r="I42" i="9"/>
  <c r="C42" i="9"/>
  <c r="Q41" i="9"/>
  <c r="O41" i="9"/>
  <c r="I41" i="9"/>
  <c r="C41" i="9"/>
  <c r="Q40" i="9"/>
  <c r="O40" i="9"/>
  <c r="M40" i="9"/>
  <c r="I40" i="9"/>
  <c r="C40" i="9"/>
  <c r="Q39" i="9"/>
  <c r="O39" i="9"/>
  <c r="I39" i="9"/>
  <c r="C39" i="9"/>
  <c r="Q38" i="9"/>
  <c r="O38" i="9"/>
  <c r="M38" i="9"/>
  <c r="I38" i="9"/>
  <c r="C38" i="9"/>
  <c r="Q37" i="9"/>
  <c r="O37" i="9"/>
  <c r="I37" i="9"/>
  <c r="C37" i="9"/>
  <c r="Q36" i="9"/>
  <c r="O36" i="9"/>
  <c r="I36" i="9"/>
  <c r="C36" i="9"/>
  <c r="Q35" i="9"/>
  <c r="O35" i="9"/>
  <c r="I35" i="9"/>
  <c r="C35" i="9"/>
  <c r="Q34" i="9"/>
  <c r="O34" i="9"/>
  <c r="M34" i="9"/>
  <c r="I34" i="9"/>
  <c r="C34" i="9"/>
  <c r="Q33" i="9"/>
  <c r="O33" i="9"/>
  <c r="M33" i="9"/>
  <c r="K33" i="9"/>
  <c r="I33" i="9"/>
  <c r="C33" i="9"/>
  <c r="Q32" i="9"/>
  <c r="O32" i="9"/>
  <c r="I32" i="9"/>
  <c r="C32" i="9"/>
  <c r="Q31" i="9"/>
  <c r="O31" i="9"/>
  <c r="M31" i="9"/>
  <c r="I31" i="9"/>
  <c r="C31" i="9"/>
  <c r="Q30" i="9"/>
  <c r="O30" i="9"/>
  <c r="M30" i="9"/>
  <c r="I30" i="9"/>
  <c r="C30" i="9"/>
  <c r="Q29" i="9"/>
  <c r="O29" i="9"/>
  <c r="M29" i="9"/>
  <c r="K29" i="9"/>
  <c r="I29" i="9"/>
  <c r="C29" i="9"/>
  <c r="Q28" i="9"/>
  <c r="O28" i="9"/>
  <c r="K28" i="9"/>
  <c r="I28" i="9"/>
  <c r="C28" i="9"/>
  <c r="Q27" i="9"/>
  <c r="O27" i="9"/>
  <c r="M27" i="9"/>
  <c r="I27" i="9"/>
  <c r="C27" i="9"/>
  <c r="Q26" i="9"/>
  <c r="O26" i="9"/>
  <c r="I26" i="9"/>
  <c r="C26" i="9"/>
  <c r="Q25" i="9"/>
  <c r="O25" i="9"/>
  <c r="I25" i="9"/>
  <c r="C25" i="9"/>
  <c r="Q24" i="9"/>
  <c r="O24" i="9"/>
  <c r="M24" i="9"/>
  <c r="I24" i="9"/>
  <c r="C24" i="9"/>
  <c r="Q23" i="9"/>
  <c r="O23" i="9"/>
  <c r="I23" i="9"/>
  <c r="C23" i="9"/>
  <c r="Q22" i="9"/>
  <c r="O22" i="9"/>
  <c r="M22" i="9"/>
  <c r="I22" i="9"/>
  <c r="C22" i="9"/>
  <c r="Q21" i="9"/>
  <c r="O21" i="9"/>
  <c r="M21" i="9"/>
  <c r="I21" i="9"/>
  <c r="C21" i="9"/>
  <c r="Q20" i="9"/>
  <c r="M20" i="9"/>
  <c r="C20" i="9"/>
  <c r="Q19" i="9"/>
  <c r="O19" i="9"/>
  <c r="K19" i="9"/>
  <c r="I19" i="9"/>
  <c r="C19" i="9"/>
  <c r="Q18" i="9"/>
  <c r="O18" i="9"/>
  <c r="I18" i="9"/>
  <c r="C18" i="9"/>
  <c r="O17" i="9"/>
  <c r="I17" i="9"/>
  <c r="C17" i="9"/>
  <c r="O16" i="9"/>
  <c r="M16" i="9"/>
  <c r="I16" i="9"/>
  <c r="C16" i="9"/>
  <c r="Q15" i="9"/>
  <c r="O15" i="9"/>
  <c r="M15" i="9"/>
  <c r="K15" i="9"/>
  <c r="I15" i="9"/>
  <c r="C15" i="9"/>
  <c r="Q14" i="9"/>
  <c r="O14" i="9"/>
  <c r="M14" i="9"/>
  <c r="I14" i="9"/>
  <c r="C14" i="9"/>
  <c r="Q13" i="9"/>
  <c r="O13" i="9"/>
  <c r="I13" i="9"/>
  <c r="C13" i="9"/>
  <c r="Q12" i="9"/>
  <c r="O12" i="9"/>
  <c r="M12" i="9"/>
  <c r="I12" i="9"/>
  <c r="C12" i="9"/>
  <c r="Q11" i="9"/>
  <c r="O11" i="9"/>
  <c r="K11" i="9"/>
  <c r="I11" i="9"/>
  <c r="C11" i="9"/>
  <c r="Q10" i="9"/>
  <c r="O10" i="9"/>
  <c r="M10" i="9"/>
  <c r="K10" i="9"/>
  <c r="I10" i="9"/>
  <c r="C10" i="9"/>
  <c r="Q9" i="9"/>
  <c r="O9" i="9"/>
  <c r="I9" i="9"/>
  <c r="C9" i="9"/>
  <c r="Q8" i="9"/>
  <c r="O8" i="9"/>
  <c r="I8" i="9"/>
  <c r="C8" i="9"/>
  <c r="Q7" i="9"/>
  <c r="O7" i="9"/>
  <c r="M7" i="9"/>
  <c r="K7" i="9"/>
  <c r="I7" i="9"/>
  <c r="C7" i="9"/>
  <c r="Q4" i="9"/>
  <c r="O4" i="9"/>
  <c r="M4" i="9"/>
  <c r="K4" i="9"/>
  <c r="I4" i="9"/>
  <c r="F165" i="7"/>
  <c r="C165" i="7"/>
  <c r="F164" i="7"/>
  <c r="C164" i="7"/>
  <c r="F163" i="7"/>
  <c r="C163" i="7"/>
  <c r="F162" i="7"/>
  <c r="C162" i="7"/>
  <c r="F161" i="7"/>
  <c r="C161" i="7"/>
  <c r="F160" i="7"/>
  <c r="C160" i="7"/>
  <c r="F159" i="7"/>
  <c r="C159" i="7"/>
  <c r="F158" i="7"/>
  <c r="C158" i="7"/>
  <c r="F157" i="7"/>
  <c r="C157" i="7"/>
  <c r="F156" i="7"/>
  <c r="C156" i="7"/>
  <c r="F155" i="7"/>
  <c r="C155" i="7"/>
  <c r="F154" i="7"/>
  <c r="C154" i="7"/>
  <c r="F153" i="7"/>
  <c r="C153" i="7"/>
  <c r="F152" i="7"/>
  <c r="C152" i="7"/>
  <c r="F151" i="7"/>
  <c r="C151" i="7"/>
  <c r="F150" i="7"/>
  <c r="C150" i="7"/>
  <c r="F149" i="7"/>
  <c r="C149" i="7"/>
  <c r="F148" i="7"/>
  <c r="C148" i="7"/>
  <c r="F147" i="7"/>
  <c r="C147" i="7"/>
  <c r="F146" i="7"/>
  <c r="C146" i="7"/>
  <c r="F145" i="7"/>
  <c r="C145" i="7"/>
  <c r="F144" i="7"/>
  <c r="C144" i="7"/>
  <c r="F143" i="7"/>
  <c r="C143" i="7"/>
  <c r="F142" i="7"/>
  <c r="C142" i="7"/>
  <c r="F141" i="7"/>
  <c r="C141" i="7"/>
  <c r="F140" i="7"/>
  <c r="C140" i="7"/>
  <c r="F139" i="7"/>
  <c r="C139" i="7"/>
  <c r="F138" i="7"/>
  <c r="C138" i="7"/>
  <c r="F137" i="7"/>
  <c r="C137" i="7"/>
  <c r="F136" i="7"/>
  <c r="C136" i="7"/>
  <c r="F135" i="7"/>
  <c r="C135" i="7"/>
  <c r="F134" i="7"/>
  <c r="C134" i="7"/>
  <c r="F133" i="7"/>
  <c r="C133" i="7"/>
  <c r="F132" i="7"/>
  <c r="C132" i="7"/>
  <c r="F131" i="7"/>
  <c r="C131" i="7"/>
  <c r="F130" i="7"/>
  <c r="C130" i="7"/>
  <c r="F129" i="7"/>
  <c r="C129" i="7"/>
  <c r="F128" i="7"/>
  <c r="C128" i="7"/>
  <c r="F127" i="7"/>
  <c r="C127" i="7"/>
  <c r="F126" i="7"/>
  <c r="C126" i="7"/>
  <c r="F125" i="7"/>
  <c r="C125" i="7"/>
  <c r="F124" i="7"/>
  <c r="C124" i="7"/>
  <c r="F123" i="7"/>
  <c r="C123" i="7"/>
  <c r="F122" i="7"/>
  <c r="C122" i="7"/>
  <c r="F121" i="7"/>
  <c r="C121" i="7"/>
  <c r="F120" i="7"/>
  <c r="C120" i="7"/>
  <c r="F119" i="7"/>
  <c r="C119" i="7"/>
  <c r="F118" i="7"/>
  <c r="C118" i="7"/>
  <c r="F117" i="7"/>
  <c r="C117" i="7"/>
  <c r="F116" i="7"/>
  <c r="C116" i="7"/>
  <c r="F115" i="7"/>
  <c r="C115" i="7"/>
  <c r="F114" i="7"/>
  <c r="C114" i="7"/>
  <c r="F113" i="7"/>
  <c r="C113" i="7"/>
  <c r="F112" i="7"/>
  <c r="C112" i="7"/>
  <c r="F111" i="7"/>
  <c r="C111" i="7"/>
  <c r="F110" i="7"/>
  <c r="C110" i="7"/>
  <c r="F109" i="7"/>
  <c r="C109" i="7"/>
  <c r="F108" i="7"/>
  <c r="C108" i="7"/>
  <c r="F107" i="7"/>
  <c r="C107" i="7"/>
  <c r="F106" i="7"/>
  <c r="C106" i="7"/>
  <c r="F105" i="7"/>
  <c r="C105" i="7"/>
  <c r="F104" i="7"/>
  <c r="C104" i="7"/>
  <c r="F103" i="7"/>
  <c r="C103" i="7"/>
  <c r="F102" i="7"/>
  <c r="C102" i="7"/>
  <c r="F101" i="7"/>
  <c r="C101" i="7"/>
  <c r="F100" i="7"/>
  <c r="C100" i="7"/>
  <c r="F99" i="7"/>
  <c r="C99" i="7"/>
  <c r="F98" i="7"/>
  <c r="C98" i="7"/>
  <c r="F97" i="7"/>
  <c r="C97" i="7"/>
  <c r="F96" i="7"/>
  <c r="C96" i="7"/>
  <c r="F95" i="7"/>
  <c r="C95" i="7"/>
  <c r="F94" i="7"/>
  <c r="C94" i="7"/>
  <c r="F93" i="7"/>
  <c r="C93" i="7"/>
  <c r="F92" i="7"/>
  <c r="C92" i="7"/>
  <c r="F91" i="7"/>
  <c r="C91" i="7"/>
  <c r="F90" i="7"/>
  <c r="C90" i="7"/>
  <c r="F89" i="7"/>
  <c r="C89" i="7"/>
  <c r="F88" i="7"/>
  <c r="C88" i="7"/>
  <c r="F87" i="7"/>
  <c r="C87" i="7"/>
  <c r="F86" i="7"/>
  <c r="C86" i="7"/>
  <c r="F85" i="7"/>
  <c r="C85" i="7"/>
  <c r="F84" i="7"/>
  <c r="C84" i="7"/>
  <c r="F83" i="7"/>
  <c r="C83" i="7"/>
  <c r="F82" i="7"/>
  <c r="C82" i="7"/>
  <c r="F81" i="7"/>
  <c r="C81" i="7"/>
  <c r="F80" i="7"/>
  <c r="C80" i="7"/>
  <c r="F79" i="7"/>
  <c r="C79" i="7"/>
  <c r="F78" i="7"/>
  <c r="C78" i="7"/>
  <c r="F77" i="7"/>
  <c r="C77" i="7"/>
  <c r="F76" i="7"/>
  <c r="C76" i="7"/>
  <c r="F75" i="7"/>
  <c r="C75" i="7"/>
  <c r="F74" i="7"/>
  <c r="C74" i="7"/>
  <c r="F73" i="7"/>
  <c r="C73" i="7"/>
  <c r="F72" i="7"/>
  <c r="C72" i="7"/>
  <c r="F71" i="7"/>
  <c r="C71" i="7"/>
  <c r="F70" i="7"/>
  <c r="C70" i="7"/>
  <c r="F69" i="7"/>
  <c r="C69" i="7"/>
  <c r="F68" i="7"/>
  <c r="C68" i="7"/>
  <c r="F67" i="7"/>
  <c r="C67" i="7"/>
  <c r="F66" i="7"/>
  <c r="C66" i="7"/>
  <c r="F65" i="7"/>
  <c r="C65" i="7"/>
  <c r="F64" i="7"/>
  <c r="C64" i="7"/>
  <c r="F63" i="7"/>
  <c r="C63" i="7"/>
  <c r="F62" i="7"/>
  <c r="C62" i="7"/>
  <c r="F61" i="7"/>
  <c r="C61" i="7"/>
  <c r="F60" i="7"/>
  <c r="C60" i="7"/>
  <c r="F59" i="7"/>
  <c r="C59" i="7"/>
  <c r="F58" i="7"/>
  <c r="C58" i="7"/>
  <c r="F57" i="7"/>
  <c r="C57" i="7"/>
  <c r="F56" i="7"/>
  <c r="C56" i="7"/>
  <c r="F55" i="7"/>
  <c r="C55" i="7"/>
  <c r="F54" i="7"/>
  <c r="C54" i="7"/>
  <c r="F53" i="7"/>
  <c r="C53" i="7"/>
  <c r="F52" i="7"/>
  <c r="C52" i="7"/>
  <c r="F51" i="7"/>
  <c r="C51" i="7"/>
  <c r="F50" i="7"/>
  <c r="C50" i="7"/>
  <c r="F49" i="7"/>
  <c r="C49" i="7"/>
  <c r="F48" i="7"/>
  <c r="C48" i="7"/>
  <c r="F47" i="7"/>
  <c r="C47" i="7"/>
  <c r="F46" i="7"/>
  <c r="C46" i="7"/>
  <c r="F45" i="7"/>
  <c r="C45" i="7"/>
  <c r="F44" i="7"/>
  <c r="C44" i="7"/>
  <c r="F43" i="7"/>
  <c r="C43" i="7"/>
  <c r="F42" i="7"/>
  <c r="C42" i="7"/>
  <c r="F41" i="7"/>
  <c r="C41" i="7"/>
  <c r="F40" i="7"/>
  <c r="C40" i="7"/>
  <c r="F39" i="7"/>
  <c r="C39" i="7"/>
  <c r="F38" i="7"/>
  <c r="C38" i="7"/>
  <c r="F37" i="7"/>
  <c r="C37" i="7"/>
  <c r="F36" i="7"/>
  <c r="C36" i="7"/>
  <c r="F35" i="7"/>
  <c r="C35" i="7"/>
  <c r="F34" i="7"/>
  <c r="C34" i="7"/>
  <c r="F33" i="7"/>
  <c r="C33" i="7"/>
  <c r="F32" i="7"/>
  <c r="C32" i="7"/>
  <c r="F31" i="7"/>
  <c r="C31" i="7"/>
  <c r="F30" i="7"/>
  <c r="C30" i="7"/>
  <c r="F29" i="7"/>
  <c r="C29" i="7"/>
  <c r="F28" i="7"/>
  <c r="C28" i="7"/>
  <c r="F27" i="7"/>
  <c r="C27" i="7"/>
  <c r="F26" i="7"/>
  <c r="C26" i="7"/>
  <c r="F25" i="7"/>
  <c r="C25" i="7"/>
  <c r="F24" i="7"/>
  <c r="C24" i="7"/>
  <c r="F23" i="7"/>
  <c r="C23" i="7"/>
  <c r="F22" i="7"/>
  <c r="C22" i="7"/>
  <c r="F21" i="7"/>
  <c r="C21" i="7"/>
  <c r="F20" i="7"/>
  <c r="C20" i="7"/>
  <c r="F19" i="7"/>
  <c r="C19" i="7"/>
  <c r="F18" i="7"/>
  <c r="C18" i="7"/>
  <c r="F17" i="7"/>
  <c r="C17" i="7"/>
  <c r="F16" i="7"/>
  <c r="C16" i="7"/>
  <c r="F15" i="7"/>
  <c r="C15" i="7"/>
  <c r="F14" i="7"/>
  <c r="C14" i="7"/>
  <c r="F13" i="7"/>
  <c r="C13" i="7"/>
  <c r="F12" i="7"/>
  <c r="C12" i="7"/>
  <c r="F11" i="7"/>
  <c r="C11" i="7"/>
  <c r="F10" i="7"/>
  <c r="C10" i="7"/>
  <c r="F9" i="7"/>
  <c r="C9" i="7"/>
  <c r="F8" i="7"/>
  <c r="C8" i="7"/>
  <c r="F7" i="7"/>
  <c r="C7" i="7"/>
  <c r="Q8" i="1"/>
  <c r="Q9" i="1"/>
  <c r="Q10" i="1"/>
  <c r="Q11" i="1"/>
  <c r="Q12" i="1"/>
  <c r="Q13" i="1"/>
  <c r="Q14" i="1"/>
  <c r="Q15" i="1"/>
  <c r="Q16" i="1"/>
  <c r="Q17" i="1"/>
  <c r="Q18" i="1"/>
  <c r="Q19" i="1"/>
  <c r="Q20" i="1"/>
  <c r="Q23" i="1"/>
  <c r="Q24" i="1"/>
  <c r="Q25" i="1"/>
  <c r="Q26" i="1"/>
  <c r="Q27" i="1"/>
  <c r="Q28" i="1"/>
  <c r="Q29" i="1"/>
  <c r="Q30" i="1"/>
  <c r="Q31" i="1"/>
  <c r="Q32" i="1"/>
  <c r="Q33" i="1"/>
  <c r="Q34" i="1"/>
  <c r="Q35" i="1"/>
  <c r="Q36" i="1"/>
  <c r="Q37" i="1"/>
  <c r="Q38" i="1"/>
  <c r="Q39" i="1"/>
  <c r="Q40" i="1"/>
  <c r="Q41" i="1"/>
  <c r="Q42" i="1"/>
  <c r="Q43" i="1"/>
  <c r="Q44" i="1"/>
  <c r="Q45" i="1"/>
  <c r="Q46" i="1"/>
  <c r="Q47" i="1"/>
  <c r="Q48" i="1"/>
  <c r="Q49" i="1"/>
  <c r="Q51" i="1"/>
  <c r="Q52" i="1"/>
  <c r="Q53" i="1"/>
  <c r="Q54" i="1"/>
  <c r="Q57" i="1"/>
  <c r="Q59" i="1"/>
  <c r="Q60" i="1"/>
  <c r="Q61" i="1"/>
  <c r="Q62" i="1"/>
  <c r="Q63" i="1"/>
  <c r="Q65" i="1"/>
  <c r="Q66" i="1"/>
  <c r="Q67" i="1"/>
  <c r="Q68" i="1"/>
  <c r="Q69" i="1"/>
  <c r="Q70" i="1"/>
  <c r="Q71" i="1"/>
  <c r="Q72" i="1"/>
  <c r="Q73" i="1"/>
  <c r="Q74" i="1"/>
  <c r="Q75" i="1"/>
  <c r="Q76" i="1"/>
  <c r="Q77" i="1"/>
  <c r="Q78" i="1"/>
  <c r="Q80" i="1"/>
  <c r="Q81" i="1"/>
  <c r="Q83" i="1"/>
  <c r="Q84" i="1"/>
  <c r="Q85" i="1"/>
  <c r="Q87" i="1"/>
  <c r="Q88" i="1"/>
  <c r="Q89" i="1"/>
  <c r="Q90" i="1"/>
  <c r="Q91" i="1"/>
  <c r="Q92" i="1"/>
  <c r="Q94" i="1"/>
  <c r="Q95" i="1"/>
  <c r="Q96" i="1"/>
  <c r="Q97" i="1"/>
  <c r="Q98" i="1"/>
  <c r="Q99" i="1"/>
  <c r="Q100" i="1"/>
  <c r="Q102" i="1"/>
  <c r="Q103" i="1"/>
  <c r="Q104" i="1"/>
  <c r="Q105" i="1"/>
  <c r="Q106" i="1"/>
  <c r="Q107" i="1"/>
  <c r="Q109" i="1"/>
  <c r="Q111" i="1"/>
  <c r="Q112" i="1"/>
  <c r="Q113" i="1"/>
  <c r="Q116" i="1"/>
  <c r="Q117" i="1"/>
  <c r="Q118" i="1"/>
  <c r="Q120" i="1"/>
  <c r="Q121" i="1"/>
  <c r="Q122" i="1"/>
  <c r="Q123" i="1"/>
  <c r="Q124" i="1"/>
  <c r="Q125" i="1"/>
  <c r="Q126" i="1"/>
  <c r="Q128" i="1"/>
  <c r="Q129" i="1"/>
  <c r="Q130" i="1"/>
  <c r="Q131" i="1"/>
  <c r="Q132" i="1"/>
  <c r="Q133" i="1"/>
  <c r="Q134" i="1"/>
  <c r="Q135" i="1"/>
  <c r="Q137" i="1"/>
  <c r="Q138" i="1"/>
  <c r="Q139" i="1"/>
  <c r="Q141" i="1"/>
  <c r="Q142" i="1"/>
  <c r="Q143" i="1"/>
  <c r="Q144" i="1"/>
  <c r="Q146" i="1"/>
  <c r="Q148" i="1"/>
  <c r="Q149" i="1"/>
  <c r="Q150" i="1"/>
  <c r="Q151" i="1"/>
  <c r="Q152" i="1"/>
  <c r="Q153" i="1"/>
  <c r="Q154" i="1"/>
  <c r="Q155" i="1"/>
  <c r="Q156" i="1"/>
  <c r="Q158" i="1"/>
  <c r="Q160" i="1"/>
  <c r="Q162" i="1"/>
  <c r="Q163" i="1"/>
  <c r="Q166" i="1"/>
  <c r="Q167" i="1"/>
  <c r="Q169" i="1"/>
  <c r="Q4" i="1"/>
  <c r="O7" i="1"/>
  <c r="O8" i="1"/>
  <c r="O9" i="1"/>
  <c r="O10" i="1"/>
  <c r="O11" i="1"/>
  <c r="O12" i="1"/>
  <c r="O13" i="1"/>
  <c r="O14" i="1"/>
  <c r="O15" i="1"/>
  <c r="O16" i="1"/>
  <c r="O17" i="1"/>
  <c r="O18" i="1"/>
  <c r="O19" i="1"/>
  <c r="O20" i="1"/>
  <c r="O21" i="1"/>
  <c r="O22" i="1"/>
  <c r="O23" i="1"/>
  <c r="O24" i="1"/>
  <c r="O25" i="1"/>
  <c r="O26" i="1"/>
  <c r="O27" i="1"/>
  <c r="O28" i="1"/>
  <c r="O29" i="1"/>
  <c r="O31" i="1"/>
  <c r="O32" i="1"/>
  <c r="O33" i="1"/>
  <c r="O34" i="1"/>
  <c r="O35" i="1"/>
  <c r="O36" i="1"/>
  <c r="O37" i="1"/>
  <c r="O38" i="1"/>
  <c r="O39" i="1"/>
  <c r="O40" i="1"/>
  <c r="O41" i="1"/>
  <c r="O42" i="1"/>
  <c r="O43" i="1"/>
  <c r="O44" i="1"/>
  <c r="O45" i="1"/>
  <c r="O46" i="1"/>
  <c r="O47" i="1"/>
  <c r="O48" i="1"/>
  <c r="O49" i="1"/>
  <c r="O50" i="1"/>
  <c r="O51" i="1"/>
  <c r="O52" i="1"/>
  <c r="O53" i="1"/>
  <c r="O54" i="1"/>
  <c r="O55" i="1"/>
  <c r="O56" i="1"/>
  <c r="O57" i="1"/>
  <c r="O59" i="1"/>
  <c r="O60" i="1"/>
  <c r="O61" i="1"/>
  <c r="O62" i="1"/>
  <c r="O63" i="1"/>
  <c r="O64" i="1"/>
  <c r="O65" i="1"/>
  <c r="O66" i="1"/>
  <c r="O67" i="1"/>
  <c r="O68" i="1"/>
  <c r="O69" i="1"/>
  <c r="O70" i="1"/>
  <c r="O71" i="1"/>
  <c r="O72" i="1"/>
  <c r="O73" i="1"/>
  <c r="O74" i="1"/>
  <c r="O75" i="1"/>
  <c r="O76" i="1"/>
  <c r="O77" i="1"/>
  <c r="O78" i="1"/>
  <c r="O79" i="1"/>
  <c r="O80" i="1"/>
  <c r="O81" i="1"/>
  <c r="O83" i="1"/>
  <c r="O84" i="1"/>
  <c r="O85" i="1"/>
  <c r="O86" i="1"/>
  <c r="O87" i="1"/>
  <c r="O88" i="1"/>
  <c r="O89" i="1"/>
  <c r="O91" i="1"/>
  <c r="O92" i="1"/>
  <c r="O93" i="1"/>
  <c r="O94" i="1"/>
  <c r="O95" i="1"/>
  <c r="O96" i="1"/>
  <c r="O97" i="1"/>
  <c r="O98" i="1"/>
  <c r="O99" i="1"/>
  <c r="O103" i="1"/>
  <c r="O104" i="1"/>
  <c r="O105" i="1"/>
  <c r="O106" i="1"/>
  <c r="O107" i="1"/>
  <c r="O108" i="1"/>
  <c r="O109" i="1"/>
  <c r="O111" i="1"/>
  <c r="O113" i="1"/>
  <c r="O115" i="1"/>
  <c r="O116" i="1"/>
  <c r="O118" i="1"/>
  <c r="O119" i="1"/>
  <c r="O120" i="1"/>
  <c r="O121" i="1"/>
  <c r="O122" i="1"/>
  <c r="O123" i="1"/>
  <c r="O124" i="1"/>
  <c r="O125" i="1"/>
  <c r="O126" i="1"/>
  <c r="O127" i="1"/>
  <c r="O128" i="1"/>
  <c r="O129" i="1"/>
  <c r="O130" i="1"/>
  <c r="O131" i="1"/>
  <c r="O132" i="1"/>
  <c r="O133" i="1"/>
  <c r="O134" i="1"/>
  <c r="O135" i="1"/>
  <c r="O136" i="1"/>
  <c r="O137" i="1"/>
  <c r="O138" i="1"/>
  <c r="O139" i="1"/>
  <c r="O140" i="1"/>
  <c r="O141" i="1"/>
  <c r="O142" i="1"/>
  <c r="O143" i="1"/>
  <c r="O144" i="1"/>
  <c r="O145" i="1"/>
  <c r="O146" i="1"/>
  <c r="O148" i="1"/>
  <c r="O149" i="1"/>
  <c r="O150" i="1"/>
  <c r="O151" i="1"/>
  <c r="O152" i="1"/>
  <c r="O154" i="1"/>
  <c r="O155" i="1"/>
  <c r="O156" i="1"/>
  <c r="O158" i="1"/>
  <c r="O159" i="1"/>
  <c r="O161" i="1"/>
  <c r="O163" i="1"/>
  <c r="O164" i="1"/>
  <c r="O165" i="1"/>
  <c r="O166" i="1"/>
  <c r="O167" i="1"/>
  <c r="O168" i="1"/>
  <c r="O169" i="1"/>
  <c r="O4" i="1"/>
  <c r="M126" i="1"/>
  <c r="M127" i="1"/>
  <c r="M128" i="1"/>
  <c r="M129" i="1"/>
  <c r="M130" i="1"/>
  <c r="M131" i="1"/>
  <c r="M132" i="1"/>
  <c r="M133" i="1"/>
  <c r="M135" i="1"/>
  <c r="M136" i="1"/>
  <c r="M137" i="1"/>
  <c r="M138" i="1"/>
  <c r="M140" i="1"/>
  <c r="M141" i="1"/>
  <c r="M144" i="1"/>
  <c r="M146" i="1"/>
  <c r="M148" i="1"/>
  <c r="M149" i="1"/>
  <c r="M150" i="1"/>
  <c r="M152" i="1"/>
  <c r="M154" i="1"/>
  <c r="M155" i="1"/>
  <c r="M156" i="1"/>
  <c r="M158" i="1"/>
  <c r="M161" i="1"/>
  <c r="M163" i="1"/>
  <c r="M165" i="1"/>
  <c r="M166" i="1"/>
  <c r="M167" i="1"/>
  <c r="M169" i="1"/>
  <c r="M170" i="1"/>
  <c r="M102" i="1"/>
  <c r="M103" i="1"/>
  <c r="M104" i="1"/>
  <c r="M105" i="1"/>
  <c r="M106" i="1"/>
  <c r="M107" i="1"/>
  <c r="M108" i="1"/>
  <c r="M109" i="1"/>
  <c r="M110" i="1"/>
  <c r="M111" i="1"/>
  <c r="M112" i="1"/>
  <c r="M113" i="1"/>
  <c r="M114" i="1"/>
  <c r="M115" i="1"/>
  <c r="M116" i="1"/>
  <c r="M117" i="1"/>
  <c r="M118" i="1"/>
  <c r="M120" i="1"/>
  <c r="M121" i="1"/>
  <c r="M122" i="1"/>
  <c r="M124" i="1"/>
  <c r="M125" i="1"/>
  <c r="M54" i="1"/>
  <c r="M56" i="1"/>
  <c r="M57" i="1"/>
  <c r="M59" i="1"/>
  <c r="M60" i="1"/>
  <c r="M61" i="1"/>
  <c r="M62" i="1"/>
  <c r="M63" i="1"/>
  <c r="M64" i="1"/>
  <c r="M65" i="1"/>
  <c r="M66" i="1"/>
  <c r="M67" i="1"/>
  <c r="M68" i="1"/>
  <c r="M69" i="1"/>
  <c r="M70" i="1"/>
  <c r="M71" i="1"/>
  <c r="M72" i="1"/>
  <c r="M73" i="1"/>
  <c r="M74" i="1"/>
  <c r="M75" i="1"/>
  <c r="M76" i="1"/>
  <c r="M77" i="1"/>
  <c r="M78" i="1"/>
  <c r="M80" i="1"/>
  <c r="M84" i="1"/>
  <c r="M85" i="1"/>
  <c r="M86" i="1"/>
  <c r="M87" i="1"/>
  <c r="M89" i="1"/>
  <c r="M91" i="1"/>
  <c r="M92" i="1"/>
  <c r="M93" i="1"/>
  <c r="M94" i="1"/>
  <c r="M95" i="1"/>
  <c r="M96" i="1"/>
  <c r="M97" i="1"/>
  <c r="M99" i="1"/>
  <c r="M100" i="1"/>
  <c r="M101" i="1"/>
  <c r="M7" i="1"/>
  <c r="M8" i="1"/>
  <c r="M10" i="1"/>
  <c r="M11" i="1"/>
  <c r="M12" i="1"/>
  <c r="M14" i="1"/>
  <c r="M15" i="1"/>
  <c r="M16" i="1"/>
  <c r="M17" i="1"/>
  <c r="M19" i="1"/>
  <c r="M20" i="1"/>
  <c r="M21" i="1"/>
  <c r="M22" i="1"/>
  <c r="M23" i="1"/>
  <c r="M24" i="1"/>
  <c r="M25" i="1"/>
  <c r="M26" i="1"/>
  <c r="M27" i="1"/>
  <c r="M28" i="1"/>
  <c r="M29" i="1"/>
  <c r="M30" i="1"/>
  <c r="M31" i="1"/>
  <c r="M32" i="1"/>
  <c r="M33" i="1"/>
  <c r="M34" i="1"/>
  <c r="M35" i="1"/>
  <c r="M36" i="1"/>
  <c r="M37" i="1"/>
  <c r="M38" i="1"/>
  <c r="M39" i="1"/>
  <c r="M40" i="1"/>
  <c r="M41" i="1"/>
  <c r="M42" i="1"/>
  <c r="M43" i="1"/>
  <c r="M45" i="1"/>
  <c r="M46" i="1"/>
  <c r="M47" i="1"/>
  <c r="M48" i="1"/>
  <c r="M49" i="1"/>
  <c r="M50" i="1"/>
  <c r="M51" i="1"/>
  <c r="M52" i="1"/>
  <c r="M53" i="1"/>
  <c r="M4" i="1"/>
  <c r="K162" i="1"/>
  <c r="K163" i="1"/>
  <c r="K164" i="1"/>
  <c r="K166" i="1"/>
  <c r="K167" i="1"/>
  <c r="K169" i="1"/>
  <c r="K170" i="1"/>
  <c r="K117" i="1"/>
  <c r="K118" i="1"/>
  <c r="K119" i="1"/>
  <c r="K120" i="1"/>
  <c r="K121" i="1"/>
  <c r="K122" i="1"/>
  <c r="K123" i="1"/>
  <c r="K124" i="1"/>
  <c r="K125" i="1"/>
  <c r="K126" i="1"/>
  <c r="K127" i="1"/>
  <c r="K128" i="1"/>
  <c r="K129" i="1"/>
  <c r="K130" i="1"/>
  <c r="K131" i="1"/>
  <c r="K132" i="1"/>
  <c r="K134" i="1"/>
  <c r="K135" i="1"/>
  <c r="K136" i="1"/>
  <c r="K137" i="1"/>
  <c r="K138" i="1"/>
  <c r="K139" i="1"/>
  <c r="K140" i="1"/>
  <c r="K141" i="1"/>
  <c r="K142" i="1"/>
  <c r="K144" i="1"/>
  <c r="K145" i="1"/>
  <c r="K146" i="1"/>
  <c r="K147" i="1"/>
  <c r="K148" i="1"/>
  <c r="K149" i="1"/>
  <c r="K150" i="1"/>
  <c r="K151" i="1"/>
  <c r="K152" i="1"/>
  <c r="K154" i="1"/>
  <c r="K155" i="1"/>
  <c r="K156" i="1"/>
  <c r="K158" i="1"/>
  <c r="K160" i="1"/>
  <c r="K161" i="1"/>
  <c r="K80" i="1"/>
  <c r="K81" i="1"/>
  <c r="K82" i="1"/>
  <c r="K83" i="1"/>
  <c r="K84" i="1"/>
  <c r="K85" i="1"/>
  <c r="K86" i="1"/>
  <c r="K87" i="1"/>
  <c r="K88" i="1"/>
  <c r="K89" i="1"/>
  <c r="K90" i="1"/>
  <c r="K91" i="1"/>
  <c r="K92" i="1"/>
  <c r="K93" i="1"/>
  <c r="K94" i="1"/>
  <c r="K95" i="1"/>
  <c r="K96" i="1"/>
  <c r="K97" i="1"/>
  <c r="K98" i="1"/>
  <c r="K100" i="1"/>
  <c r="K101" i="1"/>
  <c r="K102" i="1"/>
  <c r="K103" i="1"/>
  <c r="K104" i="1"/>
  <c r="K105" i="1"/>
  <c r="K106" i="1"/>
  <c r="K107" i="1"/>
  <c r="K108" i="1"/>
  <c r="K109" i="1"/>
  <c r="K110" i="1"/>
  <c r="K111" i="1"/>
  <c r="K112" i="1"/>
  <c r="K113" i="1"/>
  <c r="K114" i="1"/>
  <c r="K115" i="1"/>
  <c r="K116"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7" i="1"/>
  <c r="K8" i="1"/>
  <c r="K9" i="1"/>
  <c r="K10" i="1"/>
  <c r="K11" i="1"/>
  <c r="K12" i="1"/>
  <c r="K13" i="1"/>
  <c r="K14" i="1"/>
  <c r="K15" i="1"/>
  <c r="K16" i="1"/>
  <c r="K17" i="1"/>
  <c r="K18" i="1"/>
  <c r="K19" i="1"/>
  <c r="K20" i="1"/>
  <c r="K21" i="1"/>
  <c r="K22" i="1"/>
  <c r="K23" i="1"/>
  <c r="K24" i="1"/>
  <c r="K25" i="1"/>
  <c r="K26" i="1"/>
  <c r="K27" i="1"/>
  <c r="K28" i="1"/>
  <c r="K29" i="1"/>
  <c r="K30" i="1"/>
  <c r="K31" i="1"/>
  <c r="K4" i="1"/>
  <c r="I8" i="1"/>
  <c r="I9" i="1"/>
  <c r="I10" i="1"/>
  <c r="I11" i="1"/>
  <c r="I12" i="1"/>
  <c r="I13" i="1"/>
  <c r="I14" i="1"/>
  <c r="I15" i="1"/>
  <c r="I17" i="1"/>
  <c r="I18" i="1"/>
  <c r="I19" i="1"/>
  <c r="I20" i="1"/>
  <c r="I21" i="1"/>
  <c r="I23" i="1"/>
  <c r="I24" i="1"/>
  <c r="I25" i="1"/>
  <c r="I26" i="1"/>
  <c r="I27" i="1"/>
  <c r="I28" i="1"/>
  <c r="I29" i="1"/>
  <c r="I30" i="1"/>
  <c r="I31" i="1"/>
  <c r="I32" i="1"/>
  <c r="I33" i="1"/>
  <c r="I34" i="1"/>
  <c r="I35" i="1"/>
  <c r="I36" i="1"/>
  <c r="I37" i="1"/>
  <c r="I38" i="1"/>
  <c r="I39" i="1"/>
  <c r="I40" i="1"/>
  <c r="I41" i="1"/>
  <c r="I42" i="1"/>
  <c r="I46" i="1"/>
  <c r="I47" i="1"/>
  <c r="I49" i="1"/>
  <c r="I52" i="1"/>
  <c r="I53" i="1"/>
  <c r="I56" i="1"/>
  <c r="I57" i="1"/>
  <c r="I59" i="1"/>
  <c r="I61" i="1"/>
  <c r="I62" i="1"/>
  <c r="I64" i="1"/>
  <c r="I65" i="1"/>
  <c r="I66" i="1"/>
  <c r="I67" i="1"/>
  <c r="I70" i="1"/>
  <c r="I72" i="1"/>
  <c r="I74" i="1"/>
  <c r="I75" i="1"/>
  <c r="I76" i="1"/>
  <c r="I78" i="1"/>
  <c r="I79" i="1"/>
  <c r="I80" i="1"/>
  <c r="I81" i="1"/>
  <c r="I83" i="1"/>
  <c r="I84" i="1"/>
  <c r="I85" i="1"/>
  <c r="I87" i="1"/>
  <c r="I90" i="1"/>
  <c r="I91" i="1"/>
  <c r="I92" i="1"/>
  <c r="I93" i="1"/>
  <c r="I99" i="1"/>
  <c r="I100" i="1"/>
  <c r="I101" i="1"/>
  <c r="I102" i="1"/>
  <c r="I103" i="1"/>
  <c r="I104" i="1"/>
  <c r="I105" i="1"/>
  <c r="I106" i="1"/>
  <c r="I107" i="1"/>
  <c r="I108" i="1"/>
  <c r="I109" i="1"/>
  <c r="I110" i="1"/>
  <c r="I111" i="1"/>
  <c r="I115" i="1"/>
  <c r="I116" i="1"/>
  <c r="I118" i="1"/>
  <c r="I123" i="1"/>
  <c r="I124" i="1"/>
  <c r="I125" i="1"/>
  <c r="I126" i="1"/>
  <c r="I127" i="1"/>
  <c r="I128" i="1"/>
  <c r="I129" i="1"/>
  <c r="I130" i="1"/>
  <c r="I132" i="1"/>
  <c r="I135" i="1"/>
  <c r="I136" i="1"/>
  <c r="I137" i="1"/>
  <c r="I141" i="1"/>
  <c r="I143" i="1"/>
  <c r="I144" i="1"/>
  <c r="I149" i="1"/>
  <c r="I150" i="1"/>
  <c r="I151" i="1"/>
  <c r="I152" i="1"/>
  <c r="I156" i="1"/>
  <c r="I158" i="1"/>
  <c r="I160" i="1"/>
  <c r="I161" i="1"/>
  <c r="I162" i="1"/>
  <c r="I163" i="1"/>
  <c r="I164" i="1"/>
  <c r="I165" i="1"/>
  <c r="I166" i="1"/>
  <c r="I168" i="1"/>
  <c r="I169" i="1"/>
  <c r="I4" i="1"/>
  <c r="C10" i="1"/>
  <c r="C114" i="1"/>
  <c r="C91" i="1"/>
  <c r="C87" i="1"/>
  <c r="C15" i="1"/>
  <c r="C142" i="1"/>
  <c r="C7" i="1"/>
  <c r="C116" i="1"/>
  <c r="C126" i="1"/>
  <c r="C23" i="1"/>
  <c r="C105" i="1"/>
  <c r="C150" i="1"/>
  <c r="C92" i="1"/>
  <c r="C146" i="1"/>
  <c r="C39" i="1"/>
  <c r="C53" i="1"/>
  <c r="C108" i="1"/>
  <c r="C145" i="1"/>
  <c r="C32" i="1"/>
  <c r="C52" i="1"/>
  <c r="C62" i="1"/>
  <c r="C117" i="1"/>
  <c r="C79" i="1"/>
  <c r="C99" i="1"/>
  <c r="C19" i="1"/>
  <c r="C42" i="1"/>
  <c r="C76" i="1"/>
  <c r="C54" i="1"/>
  <c r="C88" i="1"/>
  <c r="C77" i="1"/>
  <c r="C65" i="1"/>
  <c r="C36" i="1"/>
  <c r="C34" i="1"/>
  <c r="C58" i="1"/>
  <c r="C43" i="1"/>
  <c r="C138" i="1"/>
  <c r="C98" i="1"/>
  <c r="C119" i="1"/>
  <c r="C82" i="1"/>
  <c r="C124" i="1"/>
  <c r="C46" i="1"/>
  <c r="C71" i="1"/>
  <c r="C147" i="1"/>
  <c r="C55" i="1"/>
  <c r="C40" i="1"/>
  <c r="C94" i="1"/>
  <c r="C51" i="1"/>
  <c r="C11" i="1"/>
  <c r="C29" i="1"/>
  <c r="C73" i="1"/>
  <c r="C128" i="1"/>
  <c r="C20" i="1"/>
  <c r="C17" i="1"/>
  <c r="C38" i="1"/>
  <c r="C27" i="1"/>
  <c r="C60" i="1"/>
  <c r="C63" i="1"/>
  <c r="C45" i="1"/>
  <c r="C8" i="1"/>
  <c r="C41" i="1"/>
  <c r="C100" i="1"/>
  <c r="C56" i="1"/>
  <c r="C13" i="1"/>
  <c r="C133" i="1"/>
  <c r="C135" i="1"/>
  <c r="C9" i="1"/>
  <c r="C151" i="1"/>
  <c r="C106" i="1"/>
  <c r="C68" i="1"/>
  <c r="C153" i="1"/>
  <c r="C89" i="1"/>
  <c r="C109" i="1"/>
  <c r="C22" i="1"/>
  <c r="C18" i="1"/>
  <c r="C35" i="1"/>
  <c r="C81" i="1"/>
  <c r="C80" i="1"/>
  <c r="C61" i="1"/>
  <c r="C47" i="1"/>
  <c r="C110" i="1"/>
  <c r="C28" i="1"/>
  <c r="C12" i="1"/>
  <c r="C149" i="1"/>
  <c r="C57" i="1"/>
  <c r="C96" i="1"/>
  <c r="C156" i="1"/>
  <c r="C129" i="1"/>
  <c r="C59" i="1"/>
  <c r="C78" i="1"/>
  <c r="C131" i="1"/>
  <c r="C123" i="1"/>
  <c r="C121" i="1"/>
  <c r="C144" i="1"/>
  <c r="C154" i="1"/>
  <c r="C24" i="1"/>
  <c r="C127" i="1"/>
  <c r="C93" i="1"/>
  <c r="C120" i="1"/>
  <c r="C97" i="1"/>
  <c r="C90" i="1"/>
  <c r="C118" i="1"/>
  <c r="C139" i="1"/>
  <c r="C70" i="1"/>
  <c r="C137" i="1"/>
  <c r="C67" i="1"/>
  <c r="C86" i="1"/>
  <c r="C143" i="1"/>
  <c r="C66" i="1"/>
  <c r="C74" i="1"/>
  <c r="C83" i="1"/>
  <c r="C72" i="1"/>
  <c r="C16" i="1"/>
  <c r="C130" i="1"/>
  <c r="C44" i="1"/>
  <c r="C112" i="1"/>
  <c r="C95" i="1"/>
  <c r="C122" i="1"/>
  <c r="C101" i="1"/>
  <c r="C136" i="1"/>
  <c r="C111" i="1"/>
  <c r="C84" i="1"/>
  <c r="C37" i="1"/>
  <c r="C33" i="1"/>
  <c r="C140" i="1"/>
  <c r="C85" i="1"/>
  <c r="C113" i="1"/>
  <c r="C64" i="1"/>
  <c r="C155" i="1"/>
  <c r="C134" i="1"/>
  <c r="C25" i="1"/>
  <c r="C49" i="1"/>
  <c r="C115" i="1"/>
  <c r="C48" i="1"/>
  <c r="C14" i="1"/>
  <c r="C103" i="1"/>
  <c r="C148" i="1"/>
  <c r="C30" i="1"/>
  <c r="C125" i="1"/>
  <c r="C132" i="1"/>
  <c r="C102" i="1"/>
  <c r="C26" i="1"/>
  <c r="C104" i="1"/>
  <c r="C69" i="1"/>
  <c r="C31" i="1"/>
  <c r="C50" i="1"/>
  <c r="C141" i="1"/>
  <c r="C21" i="1"/>
  <c r="C107" i="1"/>
  <c r="C75" i="1"/>
  <c r="C15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tc={9C13E440-26A6-4918-A92C-29A6C976DB92}</author>
    <author>tc={36A4CD01-AABD-485D-8786-1CD5FA25B7E8}</author>
  </authors>
  <commentList>
    <comment ref="E180" authorId="0" shapeId="0" xr:uid="{00000000-0006-0000-0100-000001000000}">
      <text>
        <t>[Threaded comment]
Your version of Excel allows you to read this threaded comment; however, any edits to it will get removed if the file is opened in a newer version of Excel. Learn more: https://go.microsoft.com/fwlink/?linkid=870924
Comment:
    Northern Devon Healthcare and Royal Devon and Exeter NHS Foundation Trusts merged in April 2022.</t>
      </text>
    </comment>
    <comment ref="E181" authorId="1" shapeId="0" xr:uid="{00000000-0006-0000-0100-000002000000}">
      <text>
        <t>[Threaded comment]
Your version of Excel allows you to read this threaded comment; however, any edits to it will get removed if the file is opened in a newer version of Excel. Learn more: https://go.microsoft.com/fwlink/?linkid=870924
Comment:
    Northern Devon Healthcare and Royal Devon and Exeter NHS Foundation Trusts merged in April 2022.</t>
      </text>
    </comment>
  </commentList>
</comments>
</file>

<file path=xl/sharedStrings.xml><?xml version="1.0" encoding="utf-8"?>
<sst xmlns="http://schemas.openxmlformats.org/spreadsheetml/2006/main" count="5404" uniqueCount="1056">
  <si>
    <t>NA</t>
  </si>
  <si>
    <t>ADD</t>
  </si>
  <si>
    <t>Addenbrooke's Hospital</t>
  </si>
  <si>
    <t>Cambridge University Hospitals NHS Foundation Trust</t>
  </si>
  <si>
    <t>Red</t>
  </si>
  <si>
    <t>Green</t>
  </si>
  <si>
    <t>AEI</t>
  </si>
  <si>
    <t>Royal Albert Edward Infirmary</t>
  </si>
  <si>
    <t>Wrightington, Wigan and Leigh NHS Foundation Trust</t>
  </si>
  <si>
    <t>AIR</t>
  </si>
  <si>
    <t>Airedale General Hospital</t>
  </si>
  <si>
    <t>Airedale NHS Foundation Trust</t>
  </si>
  <si>
    <t>BAR</t>
  </si>
  <si>
    <t>Barnsley District General Hospital</t>
  </si>
  <si>
    <t>Barnsley Hospital NHS Foundation Trust</t>
  </si>
  <si>
    <t>BAS</t>
  </si>
  <si>
    <t>Basildon Hospital</t>
  </si>
  <si>
    <t>Mid and South Essex NHS Foundation Trust</t>
  </si>
  <si>
    <t>BAT</t>
  </si>
  <si>
    <t>Royal United Hospital Bath</t>
  </si>
  <si>
    <t>Royal United Hospitals Bath NHS Foundation Trust</t>
  </si>
  <si>
    <t>BED</t>
  </si>
  <si>
    <t>Bedford Hospital</t>
  </si>
  <si>
    <t>Bedfordshire Hospitals NHS Foundation Trust</t>
  </si>
  <si>
    <t>BLA</t>
  </si>
  <si>
    <t>Royal Blackburn Hospital</t>
  </si>
  <si>
    <t>East Lancashire Hospitals NHS Trust</t>
  </si>
  <si>
    <t>BNH</t>
  </si>
  <si>
    <t>Basingstoke and North Hampshire Hospital</t>
  </si>
  <si>
    <t>Hampshire Hospitals NHS Foundation Trust</t>
  </si>
  <si>
    <t>BNT</t>
  </si>
  <si>
    <t>Barnet General Hospital</t>
  </si>
  <si>
    <t>Royal Free London NHS Foundation Trust</t>
  </si>
  <si>
    <t>BOL</t>
  </si>
  <si>
    <t>Royal Bolton Hospital</t>
  </si>
  <si>
    <t>Bolton NHS Foundation Trust</t>
  </si>
  <si>
    <t>BOU</t>
  </si>
  <si>
    <t>Royal Bournemouth General Hospital</t>
  </si>
  <si>
    <t>University Hospitals Dorset NHS Foundation Trust</t>
  </si>
  <si>
    <t>BRD</t>
  </si>
  <si>
    <t>Bradford Royal Infirmary</t>
  </si>
  <si>
    <t>Bradford Teaching Hospitals NHS Foundation Trust</t>
  </si>
  <si>
    <t>BRG</t>
  </si>
  <si>
    <t>Bronglais General Hospital</t>
  </si>
  <si>
    <t>Hywel Dda University LHB</t>
  </si>
  <si>
    <t>Grey</t>
  </si>
  <si>
    <t>BRI</t>
  </si>
  <si>
    <t>Bristol Royal Infirmary</t>
  </si>
  <si>
    <t>University Hospitals Bristol and Weston NHS Foundation Trust</t>
  </si>
  <si>
    <t>BRO</t>
  </si>
  <si>
    <t>Princess Royal University Hospital (Bromley)</t>
  </si>
  <si>
    <t>King's College Hospital NHS Foundation Trust</t>
  </si>
  <si>
    <t>BRT</t>
  </si>
  <si>
    <t>Queens Hospital</t>
  </si>
  <si>
    <t>University Hospitals of Derby and Burton NHS Foundation Trust</t>
  </si>
  <si>
    <t>BRY</t>
  </si>
  <si>
    <t>Fairfield General Hospital</t>
  </si>
  <si>
    <t>Northern Care Alliance NHS Foundation Trust</t>
  </si>
  <si>
    <t>BSM</t>
  </si>
  <si>
    <t>Southmead Hospital</t>
  </si>
  <si>
    <t>North Bristol NHS Trust</t>
  </si>
  <si>
    <t>CCH</t>
  </si>
  <si>
    <t>Charing Cross Hospital</t>
  </si>
  <si>
    <t>Imperial College Healthcare NHS Trust</t>
  </si>
  <si>
    <t>CHE</t>
  </si>
  <si>
    <t>Chesterfield Royal</t>
  </si>
  <si>
    <t>Chesterfield Royal Hospital NHS Foundation Trust</t>
  </si>
  <si>
    <t>CHN</t>
  </si>
  <si>
    <t>Nottingham City Hospital</t>
  </si>
  <si>
    <t>Nottingham University Hospitals NHS Trust</t>
  </si>
  <si>
    <t>CHO</t>
  </si>
  <si>
    <t>Chorley Hospital</t>
  </si>
  <si>
    <t>Lancashire Teaching Hospitals NHS Foundation Trust</t>
  </si>
  <si>
    <t>CMI</t>
  </si>
  <si>
    <t>Cumberland Infirmary</t>
  </si>
  <si>
    <t>North Cumbria Integrated Care NHS Foundation Trust</t>
  </si>
  <si>
    <t>COC</t>
  </si>
  <si>
    <t>Countess of Chester Hospital</t>
  </si>
  <si>
    <t>Countess of Chester Hospital NHS Foundation Trust</t>
  </si>
  <si>
    <t>COL</t>
  </si>
  <si>
    <t>Colchester General Hospital</t>
  </si>
  <si>
    <t>East Suffolk and North Essex NHS Foundation Trust</t>
  </si>
  <si>
    <t>CRY</t>
  </si>
  <si>
    <t>Croydon University Hospital</t>
  </si>
  <si>
    <t>Croydon Health Services NHS Trust</t>
  </si>
  <si>
    <t>DAR</t>
  </si>
  <si>
    <t>Darlington Memorial Hospital</t>
  </si>
  <si>
    <t>County Durham and Darlington NHS Foundation Trust</t>
  </si>
  <si>
    <t>DER</t>
  </si>
  <si>
    <t>Royal Derby Hospital</t>
  </si>
  <si>
    <t>DID</t>
  </si>
  <si>
    <t>Doncaster Royal Infirmary</t>
  </si>
  <si>
    <t>Doncaster and Bassetlaw Teaching Hospitals NHS Foundation Trust</t>
  </si>
  <si>
    <t>DRY</t>
  </si>
  <si>
    <t>University Hospital of North Durham</t>
  </si>
  <si>
    <t>DUD</t>
  </si>
  <si>
    <t>Birmingham City Hospital</t>
  </si>
  <si>
    <t>Sandwell and West Birmingham Hospitals NHS Trust</t>
  </si>
  <si>
    <t>DVH</t>
  </si>
  <si>
    <t>Darent Valley Hospital</t>
  </si>
  <si>
    <t>Dartford and Gravesham NHS Trust</t>
  </si>
  <si>
    <t>EAL</t>
  </si>
  <si>
    <t>Ealing Hospital</t>
  </si>
  <si>
    <t>London North West University Healthcare NHS Trust</t>
  </si>
  <si>
    <t>EBH</t>
  </si>
  <si>
    <t>Birmingham Heartlands Hospital</t>
  </si>
  <si>
    <t>University Hospitals Birmingham NHS Foundation Trust</t>
  </si>
  <si>
    <t>EPS</t>
  </si>
  <si>
    <t>Epsom Hospital</t>
  </si>
  <si>
    <t>Epsom and St Helier University Hospitals NHS Trust</t>
  </si>
  <si>
    <t>ESU</t>
  </si>
  <si>
    <t>East Surrey Hospital</t>
  </si>
  <si>
    <t>Surrey and Sussex Healthcare NHS Trust</t>
  </si>
  <si>
    <t>FAZ</t>
  </si>
  <si>
    <t>University Hospital Aintree</t>
  </si>
  <si>
    <t>Liverpool University Hospitals NHS Foundation Trust</t>
  </si>
  <si>
    <t>FGH</t>
  </si>
  <si>
    <t>Furness General</t>
  </si>
  <si>
    <t>University Hospitals of Morecambe Bay NHS Foundation Trust</t>
  </si>
  <si>
    <t>FRH</t>
  </si>
  <si>
    <t>Friarage Hospital</t>
  </si>
  <si>
    <t>South Tees Hospitals NHS Foundation Trust</t>
  </si>
  <si>
    <t>NaN</t>
  </si>
  <si>
    <t>FRM</t>
  </si>
  <si>
    <t>Frimley Park Hospital</t>
  </si>
  <si>
    <t>Frimley Health NHS Foundation Trust</t>
  </si>
  <si>
    <t>GEO</t>
  </si>
  <si>
    <t>St George's Hospital</t>
  </si>
  <si>
    <t>St George's University Hospitals NHS Foundation Trust</t>
  </si>
  <si>
    <t>GGH</t>
  </si>
  <si>
    <t>Diana, Princess of Wales Hospital</t>
  </si>
  <si>
    <t>Northern Lincolnshire and Goole NHS Foundation Trust</t>
  </si>
  <si>
    <t>GLH</t>
  </si>
  <si>
    <t>Glangwili General Hospital</t>
  </si>
  <si>
    <t>GLO</t>
  </si>
  <si>
    <t>Gloucestershire Royal Hospital</t>
  </si>
  <si>
    <t>Gloucestershire Hospitals NHS Foundation Trust</t>
  </si>
  <si>
    <t>GRA</t>
  </si>
  <si>
    <t>Grantham And District General Hospital</t>
  </si>
  <si>
    <t>United Lincolnshire Hospitals NHS Trust</t>
  </si>
  <si>
    <t>GWE</t>
  </si>
  <si>
    <t>Royal Gwent Hospital</t>
  </si>
  <si>
    <t>Aneurin Bevan University LHB</t>
  </si>
  <si>
    <t>GWH</t>
  </si>
  <si>
    <t>Queen Elizabeth Hospital, Woolwich</t>
  </si>
  <si>
    <t>Lewisham and Greenwich NHS Trust</t>
  </si>
  <si>
    <t>HAR</t>
  </si>
  <si>
    <t>Harrogate District Hospital</t>
  </si>
  <si>
    <t>Harrogate and District NHS Foundation Trust</t>
  </si>
  <si>
    <t>HCH</t>
  </si>
  <si>
    <t>County Hospital Hereford</t>
  </si>
  <si>
    <t>Wye Valley NHS Trust</t>
  </si>
  <si>
    <t>HIN</t>
  </si>
  <si>
    <t>Hinchingbrooke Hospital</t>
  </si>
  <si>
    <t>North West Anglia NHS Foundation Trust</t>
  </si>
  <si>
    <t>HOM</t>
  </si>
  <si>
    <t>Homerton Hospital</t>
  </si>
  <si>
    <t>Homerton University Hospital NHS Foundation Trust</t>
  </si>
  <si>
    <t>HRI</t>
  </si>
  <si>
    <t>Hull Royal Infirmary</t>
  </si>
  <si>
    <t>Hull University Teaching Hospitals NHS Trust</t>
  </si>
  <si>
    <t>IOW</t>
  </si>
  <si>
    <t>St Mary's Hospital, Newport</t>
  </si>
  <si>
    <t>Isle of Wight NHS Trust</t>
  </si>
  <si>
    <t>IPS</t>
  </si>
  <si>
    <t>The Ipswich Hospital</t>
  </si>
  <si>
    <t>JPH</t>
  </si>
  <si>
    <t>James Paget Hospital</t>
  </si>
  <si>
    <t>James Paget University Hospitals NHS Foundation Trust</t>
  </si>
  <si>
    <t>KCH</t>
  </si>
  <si>
    <t>King's College Hospital</t>
  </si>
  <si>
    <t>KGG</t>
  </si>
  <si>
    <t>King George Hospital</t>
  </si>
  <si>
    <t>Barking, Havering and Redbridge University Hospitals NHS Trust</t>
  </si>
  <si>
    <t>KGH</t>
  </si>
  <si>
    <t>Kettering General Hospital</t>
  </si>
  <si>
    <t>Kettering General Hospital NHS Foundation Trust</t>
  </si>
  <si>
    <t>KMH</t>
  </si>
  <si>
    <t>Kings Mill Hospital</t>
  </si>
  <si>
    <t>Sherwood Forest Hospitals NHS Foundation Trust</t>
  </si>
  <si>
    <t>KTH</t>
  </si>
  <si>
    <t>Kingston Hospital</t>
  </si>
  <si>
    <t>Kingston Hospital NHS Foundation Trust</t>
  </si>
  <si>
    <t>LDH</t>
  </si>
  <si>
    <t>Luton &amp; Dunstable Hospital</t>
  </si>
  <si>
    <t>LEW</t>
  </si>
  <si>
    <t>University Hospital Lewisham</t>
  </si>
  <si>
    <t>LGH</t>
  </si>
  <si>
    <t>Leighton Hospital</t>
  </si>
  <si>
    <t>Mid Cheshire Hospitals NHS Foundation Trust</t>
  </si>
  <si>
    <t>LIN</t>
  </si>
  <si>
    <t>Lincoln County Hospital</t>
  </si>
  <si>
    <t>LIS</t>
  </si>
  <si>
    <t>Lister Hospital</t>
  </si>
  <si>
    <t>East and North Hertfordshire NHS Trust</t>
  </si>
  <si>
    <t>LLD</t>
  </si>
  <si>
    <t>Llandough Hospital</t>
  </si>
  <si>
    <t>Cardiff and Vale University LHB</t>
  </si>
  <si>
    <t>MAI</t>
  </si>
  <si>
    <t>Maidstone General Hospital</t>
  </si>
  <si>
    <t>Maidstone and Tunbridge Wells NHS Trust</t>
  </si>
  <si>
    <t>MDW</t>
  </si>
  <si>
    <t>Medway Maritime Hospital</t>
  </si>
  <si>
    <t>Medway NHS Foundation Trust</t>
  </si>
  <si>
    <t>MKH</t>
  </si>
  <si>
    <t>Milton Keynes General Hospital</t>
  </si>
  <si>
    <t>Milton Keynes University Hospital NHS Foundation Trust</t>
  </si>
  <si>
    <t>MOR</t>
  </si>
  <si>
    <t>Morriston Hospital</t>
  </si>
  <si>
    <t>Swansea Bay LHB</t>
  </si>
  <si>
    <t>MPH</t>
  </si>
  <si>
    <t>Musgrove Park Hospital</t>
  </si>
  <si>
    <t>Somerset NHS Foundation Trust</t>
  </si>
  <si>
    <t>MRI</t>
  </si>
  <si>
    <t>Manchester Royal Infirmary</t>
  </si>
  <si>
    <t>Manchester University NHS Foundation Trust</t>
  </si>
  <si>
    <t>NCR</t>
  </si>
  <si>
    <t>New Cross Hospital</t>
  </si>
  <si>
    <t>The Royal Wolverhampton NHS Trust</t>
  </si>
  <si>
    <t>NDD</t>
  </si>
  <si>
    <t>North Devon District Hospital</t>
  </si>
  <si>
    <t>Royal Devon University Healthcare NHS Foundation Trust</t>
  </si>
  <si>
    <t>NEV</t>
  </si>
  <si>
    <t>Nevill Hall Hospital</t>
  </si>
  <si>
    <t>NGS</t>
  </si>
  <si>
    <t>Northern General Hospital</t>
  </si>
  <si>
    <t>Sheffield Teaching Hospitals NHS Foundation Trust</t>
  </si>
  <si>
    <t>NMG</t>
  </si>
  <si>
    <t>North Manchester General Hospital</t>
  </si>
  <si>
    <t>NMH</t>
  </si>
  <si>
    <t>North Middlesex Hospital</t>
  </si>
  <si>
    <t>North Middlesex University Hospital NHS Trust</t>
  </si>
  <si>
    <t>NOR</t>
  </si>
  <si>
    <t>Norfolk and Norwich Hospital</t>
  </si>
  <si>
    <t>Norfolk and Norwich University Hospitals NHS Foundation Trust</t>
  </si>
  <si>
    <t>NPH</t>
  </si>
  <si>
    <t>Northwick Park Hospital</t>
  </si>
  <si>
    <t>NSE</t>
  </si>
  <si>
    <t>Northumbria Specialist Emergency Care Hospital</t>
  </si>
  <si>
    <t>Northumbria Healthcare NHS Foundation Trust</t>
  </si>
  <si>
    <t>NTG</t>
  </si>
  <si>
    <t>University Hospital of North Tees</t>
  </si>
  <si>
    <t>North Tees and Hartlepool NHS Foundation Trust</t>
  </si>
  <si>
    <t>NTH</t>
  </si>
  <si>
    <t>Northampton General Hospital</t>
  </si>
  <si>
    <t>Northampton General Hospital NHS Trust</t>
  </si>
  <si>
    <t>NUN</t>
  </si>
  <si>
    <t>George Eliot Hospital</t>
  </si>
  <si>
    <t>George Eliot Hospital NHS Trust</t>
  </si>
  <si>
    <t>OHM</t>
  </si>
  <si>
    <t>Royal Oldham Hospital</t>
  </si>
  <si>
    <t>OLD</t>
  </si>
  <si>
    <t>Queens Hospital Romford</t>
  </si>
  <si>
    <t>PCH</t>
  </si>
  <si>
    <t>Prince Charles Hospital</t>
  </si>
  <si>
    <t>Cwm Taf Morgannwg University LHB</t>
  </si>
  <si>
    <t>PET</t>
  </si>
  <si>
    <t>Peterborough City Hospital</t>
  </si>
  <si>
    <t>PGH</t>
  </si>
  <si>
    <t>Poole General Hospital</t>
  </si>
  <si>
    <t>PIL</t>
  </si>
  <si>
    <t>Pilgrim Hospital</t>
  </si>
  <si>
    <t>PIN</t>
  </si>
  <si>
    <t>Pinderfields General Hospital</t>
  </si>
  <si>
    <t>Mid Yorkshire Hospitals NHS Trust</t>
  </si>
  <si>
    <t>PLY</t>
  </si>
  <si>
    <t>Derriford Hospital</t>
  </si>
  <si>
    <t>University Hospitals Plymouth NHS Trust</t>
  </si>
  <si>
    <t>POW</t>
  </si>
  <si>
    <t>Princess Of Wales Hospital</t>
  </si>
  <si>
    <t>PPH</t>
  </si>
  <si>
    <t>Prince Philip Hospital</t>
  </si>
  <si>
    <t>QAP</t>
  </si>
  <si>
    <t>Queen Alexandra Hospital</t>
  </si>
  <si>
    <t>Portsmouth Hospitals University NHS Trust</t>
  </si>
  <si>
    <t>QEB</t>
  </si>
  <si>
    <t>Queen Elizabeth Hospital, Edgbaston</t>
  </si>
  <si>
    <t>QEG</t>
  </si>
  <si>
    <t>Queen Elizabeth Hospital, Gateshead</t>
  </si>
  <si>
    <t>Gateshead Health NHS Foundation Trust</t>
  </si>
  <si>
    <t>QEQ</t>
  </si>
  <si>
    <t>Queen Elizabeth the Queen Mother Hospital</t>
  </si>
  <si>
    <t>East Kent Hospitals University NHS Foundation Trust</t>
  </si>
  <si>
    <t>RAD</t>
  </si>
  <si>
    <t>John Radcliffe Hospital</t>
  </si>
  <si>
    <t>Oxford University Hospitals NHS Foundation Trust</t>
  </si>
  <si>
    <t>RBE</t>
  </si>
  <si>
    <t>Royal Berkshire Hospital</t>
  </si>
  <si>
    <t>Royal Berkshire NHS Foundation Trust</t>
  </si>
  <si>
    <t>RCH</t>
  </si>
  <si>
    <t>Royal Cornwall Hospital</t>
  </si>
  <si>
    <t>Royal Cornwall Hospitals NHS Trust</t>
  </si>
  <si>
    <t>RDE</t>
  </si>
  <si>
    <t>Royal Devon and Exeter Hospital</t>
  </si>
  <si>
    <t>RFH</t>
  </si>
  <si>
    <t>Royal Free Hospital</t>
  </si>
  <si>
    <t>RGH</t>
  </si>
  <si>
    <t>Royal Glamorgan</t>
  </si>
  <si>
    <t>RHC</t>
  </si>
  <si>
    <t>Royal Hampshire County Hospital</t>
  </si>
  <si>
    <t>RHI</t>
  </si>
  <si>
    <t>Calderdale Royal Hospital</t>
  </si>
  <si>
    <t>Calderdale and Huddersfield NHS Foundation Trust</t>
  </si>
  <si>
    <t>RLI</t>
  </si>
  <si>
    <t>Royal Lancaster Infirmary</t>
  </si>
  <si>
    <t>RLU</t>
  </si>
  <si>
    <t>Royal Liverpool University Hospital</t>
  </si>
  <si>
    <t>ROT</t>
  </si>
  <si>
    <t>Rotherham General Hospital</t>
  </si>
  <si>
    <t>The Rotherham NHS Foundation Trust</t>
  </si>
  <si>
    <t>RPH</t>
  </si>
  <si>
    <t>Royal Preston Hospital</t>
  </si>
  <si>
    <t>RSC</t>
  </si>
  <si>
    <t>Royal Sussex County Hospital</t>
  </si>
  <si>
    <t>University Hospitals Sussex NHS Foundation Trust</t>
  </si>
  <si>
    <t>RSH</t>
  </si>
  <si>
    <t>Royal Stoke University Hospital</t>
  </si>
  <si>
    <t>University Hospitals of North Midlands NHS Trust</t>
  </si>
  <si>
    <t>RSU</t>
  </si>
  <si>
    <t>Royal Surrey County Hospital</t>
  </si>
  <si>
    <t>Royal Surrey County Hospital NHS Foundation Trust</t>
  </si>
  <si>
    <t>RUS</t>
  </si>
  <si>
    <t>Russells Hall Hospital</t>
  </si>
  <si>
    <t>The Dudley Group NHS Foundation Trust</t>
  </si>
  <si>
    <t>RVN</t>
  </si>
  <si>
    <t>Royal Victoria Infirmary</t>
  </si>
  <si>
    <t>The Newcastle Upon Tyne Hospitals NHS Foundation Trust</t>
  </si>
  <si>
    <t>SAL</t>
  </si>
  <si>
    <t>Salisbury District Hospital</t>
  </si>
  <si>
    <t>Salisbury NHS Foundation Trust</t>
  </si>
  <si>
    <t>SAN</t>
  </si>
  <si>
    <t>Sandwell District Hospital</t>
  </si>
  <si>
    <t>SCA</t>
  </si>
  <si>
    <t>Scarborough General Hospital</t>
  </si>
  <si>
    <t>York and Scarborough Teaching Hospitals NHS Foundation Trust</t>
  </si>
  <si>
    <t>SCM</t>
  </si>
  <si>
    <t>James Cook University Hospital</t>
  </si>
  <si>
    <t>SCU</t>
  </si>
  <si>
    <t>Scunthorpe General Hospital</t>
  </si>
  <si>
    <t>SEH</t>
  </si>
  <si>
    <t>Southend Hospital</t>
  </si>
  <si>
    <t>SGH</t>
  </si>
  <si>
    <t>Southampton General Hospital</t>
  </si>
  <si>
    <t>University Hospital Southampton NHS Foundation Trust</t>
  </si>
  <si>
    <t>SHC</t>
  </si>
  <si>
    <t>St Helier Hospital</t>
  </si>
  <si>
    <t>SHH</t>
  </si>
  <si>
    <t>Stepping Hill Hospital</t>
  </si>
  <si>
    <t>Stockport NHS Foundation Trust</t>
  </si>
  <si>
    <t>SIN</t>
  </si>
  <si>
    <t>Singleton Hospital</t>
  </si>
  <si>
    <t>SJL</t>
  </si>
  <si>
    <t>St James's University Hospital</t>
  </si>
  <si>
    <t>Leeds Teaching Hospitals NHS Trust</t>
  </si>
  <si>
    <t>SMV</t>
  </si>
  <si>
    <t>Stoke Mandeville Hospital</t>
  </si>
  <si>
    <t>Buckinghamshire Healthcare NHS Trust</t>
  </si>
  <si>
    <t>SOU</t>
  </si>
  <si>
    <t>Southport and Formby District General</t>
  </si>
  <si>
    <t>Southport and Ormskirk Hospital NHS Trust</t>
  </si>
  <si>
    <t>SPH</t>
  </si>
  <si>
    <t>St Peter's Hospital</t>
  </si>
  <si>
    <t>Ashford and St. Peter's Hospitals NHS Foundation Trust</t>
  </si>
  <si>
    <t>SRH</t>
  </si>
  <si>
    <t>Salford Royal Hospital</t>
  </si>
  <si>
    <t>STD</t>
  </si>
  <si>
    <t>South Tyneside District Hospital</t>
  </si>
  <si>
    <t>South Tyneside and Sunderland NHS Foundation Trust</t>
  </si>
  <si>
    <t>STH</t>
  </si>
  <si>
    <t>St Thomas Hospital</t>
  </si>
  <si>
    <t>Guy's and St Thomas' NHS Foundation Trust</t>
  </si>
  <si>
    <t>STM</t>
  </si>
  <si>
    <t>St Marys Hospital, Paddington</t>
  </si>
  <si>
    <t>STR</t>
  </si>
  <si>
    <t>St Richards Hospital</t>
  </si>
  <si>
    <t>SUN</t>
  </si>
  <si>
    <t>Sunderland Royal Hospital</t>
  </si>
  <si>
    <t>TGA</t>
  </si>
  <si>
    <t>Tameside General Hospital</t>
  </si>
  <si>
    <t>Tameside and Glossop Integrated Care NHS Foundation Trust</t>
  </si>
  <si>
    <t>TLF</t>
  </si>
  <si>
    <t>Princess Royal Hospital, Telford</t>
  </si>
  <si>
    <t>Shrewsbury and Telford Hospital NHS Trust</t>
  </si>
  <si>
    <t>TOR</t>
  </si>
  <si>
    <t>Torbay Hospital</t>
  </si>
  <si>
    <t>Torbay and South Devon NHS Foundation Trust</t>
  </si>
  <si>
    <t>TUN</t>
  </si>
  <si>
    <t>Tunbridge Wells Hospital</t>
  </si>
  <si>
    <t>UCL</t>
  </si>
  <si>
    <t>University College Hospital</t>
  </si>
  <si>
    <t>University College London Hospitals NHS Foundation Trust</t>
  </si>
  <si>
    <t>UHC</t>
  </si>
  <si>
    <t>University Hospital Coventry</t>
  </si>
  <si>
    <t>University Hospitals Coventry and Warwickshire NHS Trust</t>
  </si>
  <si>
    <t>UHW</t>
  </si>
  <si>
    <t>University Hospital of Wales</t>
  </si>
  <si>
    <t>VIC</t>
  </si>
  <si>
    <t>Victoria Hospital</t>
  </si>
  <si>
    <t>Blackpool Teaching Hospitals NHS Foundation Trust</t>
  </si>
  <si>
    <t>WAR</t>
  </si>
  <si>
    <t>Warwick Hospital</t>
  </si>
  <si>
    <t>South Warwickshire NHS Foundation Trust</t>
  </si>
  <si>
    <t>WAT</t>
  </si>
  <si>
    <t>Watford General Hospital</t>
  </si>
  <si>
    <t>West Hertfordshire Teaching Hospitals NHS Trust</t>
  </si>
  <si>
    <t>WDG</t>
  </si>
  <si>
    <t>Warrington District General Hospital</t>
  </si>
  <si>
    <t>Warrington and Halton Hospitals NHS Foundation Trust</t>
  </si>
  <si>
    <t>WDH</t>
  </si>
  <si>
    <t>Dorset County Hospital</t>
  </si>
  <si>
    <t>Dorset County Hospital NHS Foundation Trust</t>
  </si>
  <si>
    <t>WES</t>
  </si>
  <si>
    <t>Chelsea and Westminster Hospital</t>
  </si>
  <si>
    <t>Chelsea and Westminster Hospital NHS Foundation Trust</t>
  </si>
  <si>
    <t>WEX</t>
  </si>
  <si>
    <t>Wexham Park Hospital</t>
  </si>
  <si>
    <t>WHH</t>
  </si>
  <si>
    <t>William Harvey Hospital</t>
  </si>
  <si>
    <t>WHI</t>
  </si>
  <si>
    <t>Whiston Hospital</t>
  </si>
  <si>
    <t>St Helens and Knowsley Teaching Hospitals NHS Trust</t>
  </si>
  <si>
    <t>WHT</t>
  </si>
  <si>
    <t>Whittington Hospital</t>
  </si>
  <si>
    <t>Whittington Health NHS Trust</t>
  </si>
  <si>
    <t>WIR</t>
  </si>
  <si>
    <t>Arrowe Park Hospital</t>
  </si>
  <si>
    <t>Wirral University Teaching Hospital NHS Foundation Trust</t>
  </si>
  <si>
    <t>WMH</t>
  </si>
  <si>
    <t>Manor Hospital</t>
  </si>
  <si>
    <t>Walsall Healthcare NHS Trust</t>
  </si>
  <si>
    <t>WMU</t>
  </si>
  <si>
    <t>West Middlesex University Hospital</t>
  </si>
  <si>
    <t>WRC</t>
  </si>
  <si>
    <t>Worcestershire Royal Hospital</t>
  </si>
  <si>
    <t>Worcestershire Acute Hospitals NHS Trust</t>
  </si>
  <si>
    <t>WRG</t>
  </si>
  <si>
    <t>Worthing Hospital</t>
  </si>
  <si>
    <t>WSH</t>
  </si>
  <si>
    <t>West Suffolk Hospital</t>
  </si>
  <si>
    <t>West Suffolk NHS Foundation Trust</t>
  </si>
  <si>
    <t>WYB</t>
  </si>
  <si>
    <t>Withybush General Hospital</t>
  </si>
  <si>
    <t>WYT</t>
  </si>
  <si>
    <t>Wythenshawe Hospital</t>
  </si>
  <si>
    <t>YDH</t>
  </si>
  <si>
    <t>York District Hospital</t>
  </si>
  <si>
    <t>YEO</t>
  </si>
  <si>
    <t>Yeovil District Hospital</t>
  </si>
  <si>
    <t>Yeovil District Hospital NHS Foundation Trust</t>
  </si>
  <si>
    <t xml:space="preserve">Region </t>
  </si>
  <si>
    <t xml:space="preserve">ICS </t>
  </si>
  <si>
    <t>Trust code</t>
  </si>
  <si>
    <t>Trust</t>
  </si>
  <si>
    <t>Hospital code</t>
  </si>
  <si>
    <t xml:space="preserve">Hospital name </t>
  </si>
  <si>
    <t xml:space="preserve">East of England </t>
  </si>
  <si>
    <t xml:space="preserve">Bedfordshire, Luton and Milton Keynes </t>
  </si>
  <si>
    <t>RC1</t>
  </si>
  <si>
    <t>Bedford Hospital NHS Trust</t>
  </si>
  <si>
    <t>RC9</t>
  </si>
  <si>
    <t>Luton and Dunstable University Hospital NHS Foundation Trust</t>
  </si>
  <si>
    <t>RD8</t>
  </si>
  <si>
    <t xml:space="preserve">Cambridgeshire and Peterborough </t>
  </si>
  <si>
    <t>RGT</t>
  </si>
  <si>
    <t>RGN</t>
  </si>
  <si>
    <t>RGM</t>
  </si>
  <si>
    <t>Royal Papworth Hospital NHS Foundation Trust</t>
  </si>
  <si>
    <t>PAP</t>
  </si>
  <si>
    <t>Papworth Hospital</t>
  </si>
  <si>
    <t>Hertfordshire and West Essex</t>
  </si>
  <si>
    <t>RWH</t>
  </si>
  <si>
    <t>RQW</t>
  </si>
  <si>
    <t>The Princess Alexandra Hospital NHS Trust</t>
  </si>
  <si>
    <t>PAH</t>
  </si>
  <si>
    <t>Princess Alexandra Hospital</t>
  </si>
  <si>
    <t>RWG</t>
  </si>
  <si>
    <t>West Hertfordshire Hospitals NHS Trust</t>
  </si>
  <si>
    <t xml:space="preserve">Mid and South Essex </t>
  </si>
  <si>
    <t>RDD</t>
  </si>
  <si>
    <t>Basildon and Thurrock University Hospitals NHS Foundation Trust</t>
  </si>
  <si>
    <t>RQ8</t>
  </si>
  <si>
    <t>Mid Essex Hospital Services NHS Trust</t>
  </si>
  <si>
    <t>BFH</t>
  </si>
  <si>
    <t>Broomfield Chelmsford</t>
  </si>
  <si>
    <t>RAJ</t>
  </si>
  <si>
    <t>Southend University Hospital NHS Foundation Trust</t>
  </si>
  <si>
    <t xml:space="preserve">Norfolk and Waveney Partnership </t>
  </si>
  <si>
    <t>RCX</t>
  </si>
  <si>
    <t>The Queen Elizabeth Hospital, King's Lynn, NHS Foundation Trust</t>
  </si>
  <si>
    <t>QKL</t>
  </si>
  <si>
    <t>Queen Elizabeth Hospital, King's Lynn</t>
  </si>
  <si>
    <t xml:space="preserve">Norfolk and Waveny Partnership </t>
  </si>
  <si>
    <t>RGP</t>
  </si>
  <si>
    <t>RM1</t>
  </si>
  <si>
    <t xml:space="preserve">Suffolk and North East Essex </t>
  </si>
  <si>
    <t>RGR</t>
  </si>
  <si>
    <t>London</t>
  </si>
  <si>
    <t xml:space="preserve">North Central London Partners in health and care </t>
  </si>
  <si>
    <t>RAP</t>
  </si>
  <si>
    <t>RAL</t>
  </si>
  <si>
    <t>RRV</t>
  </si>
  <si>
    <t>RKE</t>
  </si>
  <si>
    <t xml:space="preserve">North East London Health &amp; Care Partnership </t>
  </si>
  <si>
    <t>RF4</t>
  </si>
  <si>
    <t>R1H</t>
  </si>
  <si>
    <t>Barts Health NHS Trust</t>
  </si>
  <si>
    <t>NWG</t>
  </si>
  <si>
    <t>Newham General Hospital</t>
  </si>
  <si>
    <t>LON</t>
  </si>
  <si>
    <t>Royal London Hospital</t>
  </si>
  <si>
    <t>WHC</t>
  </si>
  <si>
    <t>Whipps Cross Hospital</t>
  </si>
  <si>
    <t>RQX</t>
  </si>
  <si>
    <t>North West London Integrated Care System</t>
  </si>
  <si>
    <t>RQM</t>
  </si>
  <si>
    <t>Chelsea And Westminster Hospital NHS Foundation Trust</t>
  </si>
  <si>
    <t>Chelsea &amp; Westminster Hospital</t>
  </si>
  <si>
    <t xml:space="preserve">North West London Integrated Care System </t>
  </si>
  <si>
    <t>RYJ</t>
  </si>
  <si>
    <t>R1K</t>
  </si>
  <si>
    <t>RAS</t>
  </si>
  <si>
    <t>The Hillingdon Hospitals NHS Foundation Trust</t>
  </si>
  <si>
    <t>HIL</t>
  </si>
  <si>
    <t>Hillingdon Hospital</t>
  </si>
  <si>
    <t xml:space="preserve">Our Healthier South East London </t>
  </si>
  <si>
    <t>RN7</t>
  </si>
  <si>
    <t>RJ1</t>
  </si>
  <si>
    <t>RJZ</t>
  </si>
  <si>
    <t>RJ2</t>
  </si>
  <si>
    <t xml:space="preserve">South West London Health and Care Partnership </t>
  </si>
  <si>
    <t>RJ6</t>
  </si>
  <si>
    <t>RVR</t>
  </si>
  <si>
    <t>RAX</t>
  </si>
  <si>
    <t>RJ7</t>
  </si>
  <si>
    <t xml:space="preserve">Midlands </t>
  </si>
  <si>
    <t xml:space="preserve">Coventry and Warwickshire Health and Care Partnership </t>
  </si>
  <si>
    <t>RLT</t>
  </si>
  <si>
    <t>RJC</t>
  </si>
  <si>
    <t>RKB</t>
  </si>
  <si>
    <t xml:space="preserve">Herefordshire and Worcestshire Health and Care NHS Trust </t>
  </si>
  <si>
    <t>RWP</t>
  </si>
  <si>
    <t>RLQ</t>
  </si>
  <si>
    <t xml:space="preserve">Joined Up Care Derbyshire </t>
  </si>
  <si>
    <t>RFS</t>
  </si>
  <si>
    <t>RTG</t>
  </si>
  <si>
    <t xml:space="preserve">Leicester, Leicestershire and Rutland </t>
  </si>
  <si>
    <t>RWE</t>
  </si>
  <si>
    <t>University Hospitals of Leicester NHS Trust</t>
  </si>
  <si>
    <t>GRL</t>
  </si>
  <si>
    <t>Glenfield Hospital</t>
  </si>
  <si>
    <t>LER</t>
  </si>
  <si>
    <t>Leicester Royal Infirmary</t>
  </si>
  <si>
    <t xml:space="preserve">Lincolnshire </t>
  </si>
  <si>
    <t>RWD</t>
  </si>
  <si>
    <t xml:space="preserve">Live Healthy Live Happy Birmingham and Solihull </t>
  </si>
  <si>
    <t>RRK</t>
  </si>
  <si>
    <t>GHS</t>
  </si>
  <si>
    <t>Good Hope General Hospital</t>
  </si>
  <si>
    <t>SOL</t>
  </si>
  <si>
    <t>Solihull General Hospital</t>
  </si>
  <si>
    <t xml:space="preserve">Northamptonshire Health and Care </t>
  </si>
  <si>
    <t>RNQ</t>
  </si>
  <si>
    <t xml:space="preserve">Northhamptonshire Health and Care </t>
  </si>
  <si>
    <t>RNS</t>
  </si>
  <si>
    <t xml:space="preserve">Nottingham and Nottinghamshire </t>
  </si>
  <si>
    <t>RX1</t>
  </si>
  <si>
    <t>RK5</t>
  </si>
  <si>
    <t xml:space="preserve">Shrophire, Telford and Wrekin </t>
  </si>
  <si>
    <t>RXW</t>
  </si>
  <si>
    <t>RSS</t>
  </si>
  <si>
    <t>Royal Shrewsbury Hospital</t>
  </si>
  <si>
    <t xml:space="preserve">The Black Country </t>
  </si>
  <si>
    <t>RXK</t>
  </si>
  <si>
    <t>RNA</t>
  </si>
  <si>
    <t>RL4</t>
  </si>
  <si>
    <t>RBK</t>
  </si>
  <si>
    <t>Together we're better - Staffordshire and Stoke-on-Trent</t>
  </si>
  <si>
    <t>RJE</t>
  </si>
  <si>
    <t>CHM</t>
  </si>
  <si>
    <t>County Hospital (Stafford)</t>
  </si>
  <si>
    <t>North East and Yorkshire</t>
  </si>
  <si>
    <t xml:space="preserve">Humber Coast and Vale </t>
  </si>
  <si>
    <t>RJL</t>
  </si>
  <si>
    <t xml:space="preserve">North East and Yorkshire </t>
  </si>
  <si>
    <t>RWA</t>
  </si>
  <si>
    <t>RCB</t>
  </si>
  <si>
    <t>York Teaching Hospital NHS Foundation Trust</t>
  </si>
  <si>
    <t xml:space="preserve">North East and North Cumbria </t>
  </si>
  <si>
    <t>RXP</t>
  </si>
  <si>
    <t>RR7</t>
  </si>
  <si>
    <t>RNN</t>
  </si>
  <si>
    <t>WCI</t>
  </si>
  <si>
    <t>West Cumberland Infirmary</t>
  </si>
  <si>
    <t>RVW</t>
  </si>
  <si>
    <t>RTF</t>
  </si>
  <si>
    <t>RTR</t>
  </si>
  <si>
    <t>R0B</t>
  </si>
  <si>
    <t>RTD</t>
  </si>
  <si>
    <t xml:space="preserve">South Yorkshire and Bassetlaw </t>
  </si>
  <si>
    <t>RFF</t>
  </si>
  <si>
    <t>RP5</t>
  </si>
  <si>
    <t>Doncaster And Bassetlaw Teaching Hospitals NHS Foundation Trust</t>
  </si>
  <si>
    <t>BSL</t>
  </si>
  <si>
    <t>Bassetlaw District General Hospital</t>
  </si>
  <si>
    <t>RHQ</t>
  </si>
  <si>
    <t>RFR</t>
  </si>
  <si>
    <t xml:space="preserve">North East and Yorkshire  </t>
  </si>
  <si>
    <t xml:space="preserve">West Yorkshire and Harrogate </t>
  </si>
  <si>
    <t>RCF</t>
  </si>
  <si>
    <t>RAE</t>
  </si>
  <si>
    <t>RWY</t>
  </si>
  <si>
    <t>HUD</t>
  </si>
  <si>
    <t>Huddersfield Royal Infirmary</t>
  </si>
  <si>
    <t>RCD</t>
  </si>
  <si>
    <t>RR8</t>
  </si>
  <si>
    <t>LGI</t>
  </si>
  <si>
    <t>Leeds General Infirmary</t>
  </si>
  <si>
    <t>RXF</t>
  </si>
  <si>
    <t>DEW</t>
  </si>
  <si>
    <t>Dewsbury District Hospital</t>
  </si>
  <si>
    <t xml:space="preserve">North West </t>
  </si>
  <si>
    <t>Cheshire and Merseyside</t>
  </si>
  <si>
    <t>REM</t>
  </si>
  <si>
    <t xml:space="preserve">Cheshire and Merseyside Health and Care Partnership </t>
  </si>
  <si>
    <t>RJR</t>
  </si>
  <si>
    <t>RJN</t>
  </si>
  <si>
    <t>East Cheshire NHS Trust</t>
  </si>
  <si>
    <t>MAC</t>
  </si>
  <si>
    <t>Macclesfield District General Hospital</t>
  </si>
  <si>
    <t>RBT</t>
  </si>
  <si>
    <t>RVY</t>
  </si>
  <si>
    <t>RBN</t>
  </si>
  <si>
    <t>St Helens And Knowsley Teaching Hospitals NHS Trust</t>
  </si>
  <si>
    <t>RWW</t>
  </si>
  <si>
    <t>RBL</t>
  </si>
  <si>
    <t xml:space="preserve">Greater Manchester Health and Social Care Partnership </t>
  </si>
  <si>
    <t>RMC</t>
  </si>
  <si>
    <t>R0A</t>
  </si>
  <si>
    <t>TRA</t>
  </si>
  <si>
    <t>Trafford General Hospital</t>
  </si>
  <si>
    <t>UNIS</t>
  </si>
  <si>
    <t>University Dental Hospital Of Manchester</t>
  </si>
  <si>
    <t>RW6</t>
  </si>
  <si>
    <t>Pennine Acute Hospitals NHS Trust</t>
  </si>
  <si>
    <t>RM3</t>
  </si>
  <si>
    <t>Salford Royal NHS Foundation Trust</t>
  </si>
  <si>
    <t>RWJ</t>
  </si>
  <si>
    <t>RMP</t>
  </si>
  <si>
    <t>Tameside And Glossop Integrated Care NHS Foundation Trust</t>
  </si>
  <si>
    <t>RRF</t>
  </si>
  <si>
    <t xml:space="preserve">Lancashire and South Cumbria </t>
  </si>
  <si>
    <t>RXL</t>
  </si>
  <si>
    <t>RXR</t>
  </si>
  <si>
    <t>RXN</t>
  </si>
  <si>
    <t>RTX</t>
  </si>
  <si>
    <t>South East</t>
  </si>
  <si>
    <t>Bath and North East Somerset, Swindon and Wiltshire</t>
  </si>
  <si>
    <t>RN3</t>
  </si>
  <si>
    <t>Great Western Hospitals NHS Foundation Trust</t>
  </si>
  <si>
    <t>PMS</t>
  </si>
  <si>
    <t>The Great Western Hospital</t>
  </si>
  <si>
    <t xml:space="preserve">Buckinghamshire, Oxfordshire and Berkshire West </t>
  </si>
  <si>
    <t>RHW</t>
  </si>
  <si>
    <t xml:space="preserve">South East </t>
  </si>
  <si>
    <t>RXQ</t>
  </si>
  <si>
    <t>RTH</t>
  </si>
  <si>
    <t>CHI</t>
  </si>
  <si>
    <t>Churchill Hospital</t>
  </si>
  <si>
    <t>HOR</t>
  </si>
  <si>
    <t>Horton General Hospital</t>
  </si>
  <si>
    <t xml:space="preserve">Frimley Health and Care </t>
  </si>
  <si>
    <t>RDU</t>
  </si>
  <si>
    <t xml:space="preserve">Hampshire and Isle of Wight </t>
  </si>
  <si>
    <t>RN5</t>
  </si>
  <si>
    <t>R1F</t>
  </si>
  <si>
    <t>RHU</t>
  </si>
  <si>
    <t>Portsmouth Hospitals NHS Trust</t>
  </si>
  <si>
    <t>RW1</t>
  </si>
  <si>
    <t>Southern Health NHS Foundation Trust</t>
  </si>
  <si>
    <t>LNF</t>
  </si>
  <si>
    <t>Lymington New Forest Hospital</t>
  </si>
  <si>
    <t>RHM</t>
  </si>
  <si>
    <t>Kent and Medway Integrated Care System</t>
  </si>
  <si>
    <t>RVV</t>
  </si>
  <si>
    <t>KCC</t>
  </si>
  <si>
    <t>Kent and Canterbury Hospital</t>
  </si>
  <si>
    <t>RWF</t>
  </si>
  <si>
    <t>RPA</t>
  </si>
  <si>
    <t xml:space="preserve">Surrey Heartlands Health and Care </t>
  </si>
  <si>
    <t>RTK</t>
  </si>
  <si>
    <t>Ashford and St Peter's Hospitals NHS Foundation Trust</t>
  </si>
  <si>
    <t>RA2</t>
  </si>
  <si>
    <t>RTP</t>
  </si>
  <si>
    <t xml:space="preserve">Sussex Health and Care Partnership </t>
  </si>
  <si>
    <t>RXH</t>
  </si>
  <si>
    <t>Brighton and Sussex University Hospitals NHS Trust</t>
  </si>
  <si>
    <t>PRH</t>
  </si>
  <si>
    <t>Princess Royal Hospital (Haywards Heath)</t>
  </si>
  <si>
    <t>RXC</t>
  </si>
  <si>
    <t>East Sussex Healthcare NHS Trust</t>
  </si>
  <si>
    <t>CGH</t>
  </si>
  <si>
    <t>Conquest Hospital</t>
  </si>
  <si>
    <t>DGE</t>
  </si>
  <si>
    <t>Eastbourne DGH</t>
  </si>
  <si>
    <t>RYR</t>
  </si>
  <si>
    <t>Western Sussex Hospitals NHS Foundation Trust</t>
  </si>
  <si>
    <t xml:space="preserve">South East  </t>
  </si>
  <si>
    <t xml:space="preserve">South West </t>
  </si>
  <si>
    <t>RD1</t>
  </si>
  <si>
    <t>RNZ</t>
  </si>
  <si>
    <t xml:space="preserve">Cornwall and the Isles of Scilly Health and Care Partnership </t>
  </si>
  <si>
    <t>REF</t>
  </si>
  <si>
    <t>Healthier Together Bristol, North Somerset and South Gloucestershire</t>
  </si>
  <si>
    <t>RVJ</t>
  </si>
  <si>
    <t>RA7</t>
  </si>
  <si>
    <t>University Hospitals Bristol NHS Foundation Trust</t>
  </si>
  <si>
    <t>RA3</t>
  </si>
  <si>
    <t>Weston Area Health NHS Trust</t>
  </si>
  <si>
    <t>WGH</t>
  </si>
  <si>
    <t>Weston General Hospital</t>
  </si>
  <si>
    <t xml:space="preserve">One Gloucestershire </t>
  </si>
  <si>
    <t>RTE</t>
  </si>
  <si>
    <t>CHG</t>
  </si>
  <si>
    <t>Cheltenham General Hospital</t>
  </si>
  <si>
    <t xml:space="preserve">Our Dorset </t>
  </si>
  <si>
    <t>RBD</t>
  </si>
  <si>
    <t>RD3</t>
  </si>
  <si>
    <t>Poole Hospital NHS Foundation Trust</t>
  </si>
  <si>
    <t>RDZ</t>
  </si>
  <si>
    <t>The Royal Bournemouth and Christchurch Hospitals NHS Foundation Trust</t>
  </si>
  <si>
    <t xml:space="preserve">Somerset </t>
  </si>
  <si>
    <t>RBA</t>
  </si>
  <si>
    <t>Taunton and Somerset NHS Foundation Trust</t>
  </si>
  <si>
    <t>RA4</t>
  </si>
  <si>
    <t xml:space="preserve">Together for Devon </t>
  </si>
  <si>
    <t>RBZ</t>
  </si>
  <si>
    <t>RH8</t>
  </si>
  <si>
    <t>Royal Devon &amp; Exeter Hospital</t>
  </si>
  <si>
    <t>RA9</t>
  </si>
  <si>
    <t>RK9</t>
  </si>
  <si>
    <t xml:space="preserve">NHS region </t>
  </si>
  <si>
    <t>Wales</t>
  </si>
  <si>
    <t>England</t>
  </si>
  <si>
    <t>Peak flow (PEF) measurement taken within 1 hour of arrival at hospital</t>
  </si>
  <si>
    <t>Respiratory review within 24 hours of arrival at hospital</t>
  </si>
  <si>
    <t>Administration of systemic steroids  within 1 hour of arrival at hospital</t>
  </si>
  <si>
    <t>Current smokers with tobacco dependency addressed</t>
  </si>
  <si>
    <t>Key elements of British Thoracic Society (BTS) discharge bundle provided as part of discharge</t>
  </si>
  <si>
    <t>Country</t>
  </si>
  <si>
    <t>Number of cases audited</t>
  </si>
  <si>
    <t>n</t>
  </si>
  <si>
    <t>%</t>
  </si>
  <si>
    <t>&lt;5</t>
  </si>
  <si>
    <t>-</t>
  </si>
  <si>
    <t>Lower quartile</t>
  </si>
  <si>
    <t xml:space="preserve">Median  </t>
  </si>
  <si>
    <t xml:space="preserve">Upper quartile </t>
  </si>
  <si>
    <t>The colours refer to the quartile in which each result lies:</t>
  </si>
  <si>
    <t>Result equal to or below lower quartile for that indicator</t>
  </si>
  <si>
    <t>Amber</t>
  </si>
  <si>
    <t>Result above lower quartile but below upper quartile for that indicator</t>
  </si>
  <si>
    <t>Result equal to or above upper quartile for that indicator</t>
  </si>
  <si>
    <t xml:space="preserve"> Not applicable as indicator not audited</t>
  </si>
  <si>
    <t>Where numerator has been supressed and and the percentage result is neither 0% nor 100%</t>
  </si>
  <si>
    <t>Table 1</t>
  </si>
  <si>
    <t xml:space="preserve">Median and interquartile ranges </t>
  </si>
  <si>
    <t>Box and whisker plot (Fig 1)</t>
  </si>
  <si>
    <t>Key Performance Indicators (KPI)</t>
  </si>
  <si>
    <t>National (all)</t>
  </si>
  <si>
    <t>Filter row</t>
  </si>
  <si>
    <t>WALES</t>
  </si>
  <si>
    <t>South West</t>
  </si>
  <si>
    <t>Adult asthma clinical audit 2022: Benchmarked key indicator report</t>
  </si>
  <si>
    <t>Acute treatment with non-invasive ventilation (NIV) within 2 hours of arrival at hospital</t>
  </si>
  <si>
    <t>Oxygen prescribed to a targeted saturation</t>
  </si>
  <si>
    <t>Spirometry result available</t>
  </si>
  <si>
    <t>Current smokers prescribed stop smoking drug and/or referred to behavioural change intervention</t>
  </si>
  <si>
    <t>Respiratory review within 24 hours of admission to hospital</t>
  </si>
  <si>
    <t>Key elements of discharge bundle provided as part of discharge</t>
  </si>
  <si>
    <t>(n)</t>
  </si>
  <si>
    <t>(%)</t>
  </si>
  <si>
    <t xml:space="preserve">East of England  </t>
  </si>
  <si>
    <t xml:space="preserve">London </t>
  </si>
  <si>
    <t xml:space="preserve">Midlands  </t>
  </si>
  <si>
    <t xml:space="preserve">South West  </t>
  </si>
  <si>
    <t xml:space="preserve">WALES </t>
  </si>
  <si>
    <t>GWY</t>
  </si>
  <si>
    <t>Ysbyty Gwynedd Hospital</t>
  </si>
  <si>
    <t>Betsi Cadwaladr University LHB</t>
  </si>
  <si>
    <t>COPD clinical audit 2022: Benchmarked key indicator report</t>
  </si>
  <si>
    <t>Key Performance Indicator (KPI)</t>
  </si>
  <si>
    <t xml:space="preserve">Steroids administered within one hour of arrival at hospital for children and young people of 6 - 18 years old. </t>
  </si>
  <si>
    <t>Current smokers (patients) with tobacco dependency addressed.</t>
  </si>
  <si>
    <t>Current smokers (Parent/carer) with tobacco dependency addressed.</t>
  </si>
  <si>
    <t>Inhaler technique checked as part of discharge planning.</t>
  </si>
  <si>
    <t>Personalised Asthma Action Plan (PAAP) issued/reviewed as part of discharge planning.</t>
  </si>
  <si>
    <t>Hosptial code</t>
  </si>
  <si>
    <t xml:space="preserve">Country </t>
  </si>
  <si>
    <t>Midlands</t>
  </si>
  <si>
    <t>BCH</t>
  </si>
  <si>
    <t>Birmingham Women's and Children's NHS Foundation Trust</t>
  </si>
  <si>
    <t>Birmingham Children's Hospital</t>
  </si>
  <si>
    <t>NCN</t>
  </si>
  <si>
    <t>Nottingham Children's Hospital (QMC Paediatrics)</t>
  </si>
  <si>
    <t>GNC</t>
  </si>
  <si>
    <t>Great North Children's Hospital</t>
  </si>
  <si>
    <t>SHF</t>
  </si>
  <si>
    <t>Sheffield Children's NHS Foundation Trust</t>
  </si>
  <si>
    <t>Sheffield Children's Hospital</t>
  </si>
  <si>
    <t>North West</t>
  </si>
  <si>
    <t>ADH</t>
  </si>
  <si>
    <t>Alder Hey Children's NHS Foundation Trust</t>
  </si>
  <si>
    <t>Alder Hey Children's Hospital</t>
  </si>
  <si>
    <t>ORD</t>
  </si>
  <si>
    <t>Ormskirk District General Hospital</t>
  </si>
  <si>
    <t>MAN</t>
  </si>
  <si>
    <t>Royal Manchester Children's Hospital</t>
  </si>
  <si>
    <t>SLF</t>
  </si>
  <si>
    <t>Salford Royal</t>
  </si>
  <si>
    <t>ALC</t>
  </si>
  <si>
    <t>Royal Alexandra Children's Hospital</t>
  </si>
  <si>
    <t>BFC</t>
  </si>
  <si>
    <t>Bristol Royal Hospital for Children</t>
  </si>
  <si>
    <t>GUH</t>
  </si>
  <si>
    <t>The Grange University Hospital</t>
  </si>
  <si>
    <t>CLW</t>
  </si>
  <si>
    <t>Glan Clwyd Hospital</t>
  </si>
  <si>
    <t>WRX</t>
  </si>
  <si>
    <t>Maelor Hospital</t>
  </si>
  <si>
    <t>Children and young people asthma clinical audit 2022: Benchmarked key indicator report</t>
  </si>
  <si>
    <t>Start date for pulmonary rehabilitation (PR) offered within 90 days of receipt of referral for all people referred with stable COPD</t>
  </si>
  <si>
    <t>People undertake a practice exercise test (for incremental shuttle walk test (ISWT) or six-minute walk test (6MWT))</t>
  </si>
  <si>
    <t>People enrolled for pulmonary rehabilitation (PR) go on to have a discharge assessment</t>
  </si>
  <si>
    <t>A written individualised discharge exercise plan is provided as part of discharge assessment</t>
  </si>
  <si>
    <t>One walking test Minimal Clinical Importance Difference (MCID) achieved</t>
  </si>
  <si>
    <t>At least one health status questionnaire Minimal Clinical Importance Difference (MCID) achieved</t>
  </si>
  <si>
    <t>RC11</t>
  </si>
  <si>
    <t>RV31</t>
  </si>
  <si>
    <t>RC91</t>
  </si>
  <si>
    <t>RD82</t>
  </si>
  <si>
    <t>RT12</t>
  </si>
  <si>
    <t>RYV1</t>
  </si>
  <si>
    <t>RGN2</t>
  </si>
  <si>
    <t>RYX1</t>
  </si>
  <si>
    <t>RY42</t>
  </si>
  <si>
    <t>RAJ1</t>
  </si>
  <si>
    <t>NQA2</t>
  </si>
  <si>
    <t>NADF</t>
  </si>
  <si>
    <t>NADB</t>
  </si>
  <si>
    <t>RDE1</t>
  </si>
  <si>
    <t>RWN1</t>
  </si>
  <si>
    <t>RDE2</t>
  </si>
  <si>
    <t>Suffolk and North East Essex</t>
  </si>
  <si>
    <t>North East Essex PR service</t>
  </si>
  <si>
    <t>RGR1</t>
  </si>
  <si>
    <t>RRP2</t>
  </si>
  <si>
    <t xml:space="preserve">London  </t>
  </si>
  <si>
    <t>RV32</t>
  </si>
  <si>
    <t>RYX2</t>
  </si>
  <si>
    <t>RKE1</t>
  </si>
  <si>
    <t>R1H1</t>
  </si>
  <si>
    <t>RQX2</t>
  </si>
  <si>
    <t>RAT2</t>
  </si>
  <si>
    <t>RAT4</t>
  </si>
  <si>
    <t>RAT3</t>
  </si>
  <si>
    <t>RYX3</t>
  </si>
  <si>
    <t>RYJ3</t>
  </si>
  <si>
    <t>RYJ2</t>
  </si>
  <si>
    <t>R1K4</t>
  </si>
  <si>
    <t>RAT6</t>
  </si>
  <si>
    <t>RAT5</t>
  </si>
  <si>
    <t>RT32</t>
  </si>
  <si>
    <t>RJ12</t>
  </si>
  <si>
    <t>RJZ1</t>
  </si>
  <si>
    <t>RJ21</t>
  </si>
  <si>
    <t>NQV1</t>
  </si>
  <si>
    <t>RPG1</t>
  </si>
  <si>
    <t>AV12</t>
  </si>
  <si>
    <t>NADE</t>
  </si>
  <si>
    <t>RYX4</t>
  </si>
  <si>
    <t>RJ61</t>
  </si>
  <si>
    <t>RY91</t>
  </si>
  <si>
    <t>RJ71</t>
  </si>
  <si>
    <t>RPY1</t>
  </si>
  <si>
    <t>NTV6</t>
  </si>
  <si>
    <t>NNV1</t>
  </si>
  <si>
    <t>DCD1</t>
  </si>
  <si>
    <t>RLT2</t>
  </si>
  <si>
    <t>RJC2</t>
  </si>
  <si>
    <t>RWP1</t>
  </si>
  <si>
    <t>RY81</t>
  </si>
  <si>
    <t>RTG1</t>
  </si>
  <si>
    <t>RT52</t>
  </si>
  <si>
    <t>RWE2</t>
  </si>
  <si>
    <t>RY52</t>
  </si>
  <si>
    <t>RYW2</t>
  </si>
  <si>
    <t>RRK2</t>
  </si>
  <si>
    <t>RRK1</t>
  </si>
  <si>
    <t>RNQ1</t>
  </si>
  <si>
    <t>RNS1</t>
  </si>
  <si>
    <t>NR31</t>
  </si>
  <si>
    <t>RHA8</t>
  </si>
  <si>
    <t>RHA2</t>
  </si>
  <si>
    <t>RHA7</t>
  </si>
  <si>
    <t>RHA1</t>
  </si>
  <si>
    <t>RHA3</t>
  </si>
  <si>
    <t>ADN1</t>
  </si>
  <si>
    <t>R1D2</t>
  </si>
  <si>
    <t>RXK1</t>
  </si>
  <si>
    <t>RNA1</t>
  </si>
  <si>
    <t>RL41</t>
  </si>
  <si>
    <t>RBK1</t>
  </si>
  <si>
    <t>NAD8</t>
  </si>
  <si>
    <t>NAD9</t>
  </si>
  <si>
    <t>RRE2</t>
  </si>
  <si>
    <t>RRE1</t>
  </si>
  <si>
    <t>NAD6</t>
  </si>
  <si>
    <t>NNF3</t>
  </si>
  <si>
    <t>NNF2</t>
  </si>
  <si>
    <t>RV92</t>
  </si>
  <si>
    <t>RCB1</t>
  </si>
  <si>
    <t>NAD5</t>
  </si>
  <si>
    <t>RXP2</t>
  </si>
  <si>
    <t>North East and North Cumbria</t>
  </si>
  <si>
    <t>Durham Dales Easington and Sedgefield (DDES) Pulmonary Rehabilitation Programme</t>
  </si>
  <si>
    <t>NAD4</t>
  </si>
  <si>
    <t>RXP5</t>
  </si>
  <si>
    <t>RR72</t>
  </si>
  <si>
    <t>RNN4</t>
  </si>
  <si>
    <t>RNL2</t>
  </si>
  <si>
    <t>RXP3</t>
  </si>
  <si>
    <t>North Durham Pulmonary Rehabilitation</t>
  </si>
  <si>
    <t>RNN5</t>
  </si>
  <si>
    <t>RNN3</t>
  </si>
  <si>
    <t>RVW1</t>
  </si>
  <si>
    <t>RTF1</t>
  </si>
  <si>
    <t>RTR1</t>
  </si>
  <si>
    <t>RE91</t>
  </si>
  <si>
    <t>RE92</t>
  </si>
  <si>
    <t>RTD2</t>
  </si>
  <si>
    <t>RHQ1</t>
  </si>
  <si>
    <t>RXG1</t>
  </si>
  <si>
    <t>RCF4</t>
  </si>
  <si>
    <t>RWY1</t>
  </si>
  <si>
    <t>RCD2</t>
  </si>
  <si>
    <t>RXF1</t>
  </si>
  <si>
    <t>RXF2</t>
  </si>
  <si>
    <t>RY62</t>
  </si>
  <si>
    <t>NL81</t>
  </si>
  <si>
    <t>RBQ1</t>
  </si>
  <si>
    <t>RBQ3</t>
  </si>
  <si>
    <t>RXA1</t>
  </si>
  <si>
    <t>RJN1</t>
  </si>
  <si>
    <t>RW42</t>
  </si>
  <si>
    <t>RBT1</t>
  </si>
  <si>
    <t>RTV1</t>
  </si>
  <si>
    <t>RVY2</t>
  </si>
  <si>
    <t>RWW2</t>
  </si>
  <si>
    <t>RBL1</t>
  </si>
  <si>
    <t>RMC1</t>
  </si>
  <si>
    <t>RN32</t>
  </si>
  <si>
    <t>R0A1</t>
  </si>
  <si>
    <t>R0A3</t>
  </si>
  <si>
    <t>R0A2</t>
  </si>
  <si>
    <t>RW64</t>
  </si>
  <si>
    <t>RW66</t>
  </si>
  <si>
    <t>RW61</t>
  </si>
  <si>
    <t>RW62</t>
  </si>
  <si>
    <t>RT24</t>
  </si>
  <si>
    <t>RM31</t>
  </si>
  <si>
    <t>RWJ1</t>
  </si>
  <si>
    <t>RMP1</t>
  </si>
  <si>
    <t>RRF1</t>
  </si>
  <si>
    <t>RXL1</t>
  </si>
  <si>
    <t>NADC</t>
  </si>
  <si>
    <t>RXR1</t>
  </si>
  <si>
    <t>RW51</t>
  </si>
  <si>
    <t>RW53</t>
  </si>
  <si>
    <t>RTX2</t>
  </si>
  <si>
    <t>Lancashire and South Cumbria</t>
  </si>
  <si>
    <t>University Hospitals of Morecambe Bay Community Respiratory Service</t>
  </si>
  <si>
    <t>RWX2</t>
  </si>
  <si>
    <t>RXQ1</t>
  </si>
  <si>
    <t>RNU1</t>
  </si>
  <si>
    <t>RHW1</t>
  </si>
  <si>
    <t>RDU1</t>
  </si>
  <si>
    <t>RDU2</t>
  </si>
  <si>
    <t>RDR6</t>
  </si>
  <si>
    <t>R1F1</t>
  </si>
  <si>
    <t>R1C3</t>
  </si>
  <si>
    <t>R1C1</t>
  </si>
  <si>
    <t>R1C2</t>
  </si>
  <si>
    <t>RW11</t>
  </si>
  <si>
    <t>RHM1</t>
  </si>
  <si>
    <t>RYY1</t>
  </si>
  <si>
    <t>RWF1</t>
  </si>
  <si>
    <t>NQ71</t>
  </si>
  <si>
    <t>NTV3</t>
  </si>
  <si>
    <t>NDJ1</t>
  </si>
  <si>
    <t>RA22</t>
  </si>
  <si>
    <t>RXC1</t>
  </si>
  <si>
    <t>RDR4</t>
  </si>
  <si>
    <t>RDR2</t>
  </si>
  <si>
    <t>RDR5</t>
  </si>
  <si>
    <t>RYR2</t>
  </si>
  <si>
    <t>RNZ1</t>
  </si>
  <si>
    <t>NQT1</t>
  </si>
  <si>
    <t>AXG1</t>
  </si>
  <si>
    <t>RJ81</t>
  </si>
  <si>
    <t>RJ83</t>
  </si>
  <si>
    <t>NLX3</t>
  </si>
  <si>
    <t>RVJ1</t>
  </si>
  <si>
    <t>R1J2</t>
  </si>
  <si>
    <t>RBD1</t>
  </si>
  <si>
    <t>RDY1</t>
  </si>
  <si>
    <t>NAD7</t>
  </si>
  <si>
    <t>NR51</t>
  </si>
  <si>
    <t>RBZ1</t>
  </si>
  <si>
    <t>RH82</t>
  </si>
  <si>
    <t>7A13</t>
  </si>
  <si>
    <t>BCUHB - Centre Pulmonary Rehabilitation Service</t>
  </si>
  <si>
    <t>7A12</t>
  </si>
  <si>
    <t>BCUHB - East Pulmonary Rehabilitation Service</t>
  </si>
  <si>
    <t>7A14</t>
  </si>
  <si>
    <t>BCUHB - West Pulmonary Rehabilitation Service</t>
  </si>
  <si>
    <t>7A21</t>
  </si>
  <si>
    <t>Hywel Dda Pulmonary Rehabilitation Service</t>
  </si>
  <si>
    <t>PR clinical audit 2022: Benchmarked key indicator report</t>
  </si>
  <si>
    <t>KPI</t>
  </si>
  <si>
    <t>Rationale</t>
  </si>
  <si>
    <t>British Thoracic Society (BTS) quality standards (QS) for pulmonary rehabilitation in adults (2014). QS1b: If accepted, people referred for pulmonary rehabilitation are enrolled to commence within 3 months of receipt of referral.</t>
  </si>
  <si>
    <t xml:space="preserve">BTS QS for pulmonary rehabilitation in adults (2014). QS8: People attending pulmonary rehabilitation have the outcome of treatment assessed using as a minimum, measures of exercise capacity, dyspnoea and health status. </t>
  </si>
  <si>
    <t xml:space="preserve">BTS QS for pulmonary rehabilitation in adults (2014). QS8: As above. QS9: Pulmonary rehabilitation programmes conduct an annual audit of individual outcomes and process. </t>
  </si>
  <si>
    <t>BTS QS for pulmonary rehabilitation in adults (2014). QS7: People completing pulmonary rehabilitation are provided with an individualised structured, written plan for ongoing exercise maintenance.</t>
  </si>
  <si>
    <t>BTS QS for pulmonary rehabilitation in adults (2014). QS8: As above.</t>
  </si>
  <si>
    <t>NICE Quality Standards (QS), Chronic Obstructive Pulmonary Disease in adults [QS10] (2016), statement 7: People with an acute exacerbation of COPD and persistent acidotic hypercapnic ventilatory failure that is not improving after 1 hour of optimal medical therapy have non-invasive ventilation.
NICE Guideline [NG115], Chronic obstructive pulmonary disease in over 16s: diagnosis and management, 1.3.31: Use NIV as the treatment of choice for persistent hypercapnic ventilatory failure during exacerbations despite optimal medical therapy.
British Thoracic Society (BTS) QS for acute NIV in adults, Statement 1: Acute non-invasive ventilation (NIV) should be offered to all patients who meet evidence-based criteria. Hospitals must ensure there is adequate capacity to provide NIV to all eligible patients.</t>
  </si>
  <si>
    <t>NICE [QS10] (2016), statement 6: People receiving emergency oxygen for an acute exacerbation of COPD have oxygen saturation levels maintained between 88% and 92%.
NICE [QS10] (2016), statement 3: People with stable COPD and a persistent resting stable oxygen saturation level of 92% or less have their arterial blood gases measured to assess whether they need long-term oxygen therapy.
NICE Guideline [NG115]: diagnosis and management, 1.3.28: If necessary, prescribe oxygen to keep the oxygen saturation of arterial blood (SaO2) within the individualised target range.</t>
  </si>
  <si>
    <t>NICE [QS10] (2016), statement 1: People aged over 35 years who present with a risk factor and one or more symptoms of chronic obstructive pulmonary disease (COPD) have post-bronchodilator spirometry.
NICE Guideline [NG115], 1.1.4: Perform spirometry:
- At diagnosis
- To reconsider the diagnosis, for people who show an exceptionally good response to treatment
- To monitor disease progression.
NICE Guideline [NG115], 1.1.5: Measure post-bronchodilator spirometry to confirm the diagnosis of COPD.</t>
  </si>
  <si>
    <t>NICE [QS10] (2011), statement 5: People with COPD who smoke are regularly encouraged to stop and are offered the full range of evidence-based smoking cessation support.
NICE Guideline [NG115], 1.2.2: Document an up-to-date smoking history, including pack years smoked (number of cigarettes smoked per day, divided by 20, multiplied by the number of years smoked) for everyone with COPD.
NICE Guideline [NG115], 1.2.3: At every opportunity, advise and encourage every person with COPD who is still smoking (regardless of their age) to stop, and offer them help to do so.
NICE Guideline [NG115],1.2.4: Unless contraindicated, offer nicotine replacement therapy, varenicline or bupropion as appropriate to people who want to stop smoking, combined with an appropriate support programme to optimise smoking quit rates for people with COPD.
NICE Quality Standards, Smoking: Supporting people to stop [QS43] (2013), standard 1: People are asked if they smoke by their healthcare practitioner, and those who smoke are offered advice on how to stop.</t>
  </si>
  <si>
    <t>NICE [QS10] (2011), statement 10: People admitted to hospital with an exacerbation of COPD are cared for by a respiratory team and have access to a specialist early supported discharge scheme with appropriate community support.</t>
  </si>
  <si>
    <r>
      <t xml:space="preserve">NICE [QS10] (2016), statement 8: (Placeholder) Hospital discharge care bundle.
</t>
    </r>
    <r>
      <rPr>
        <b/>
        <sz val="10"/>
        <color rgb="FF44555F"/>
        <rFont val="Calibri"/>
        <family val="2"/>
        <scheme val="minor"/>
      </rPr>
      <t xml:space="preserve">Please note: </t>
    </r>
    <r>
      <rPr>
        <sz val="10"/>
        <color rgb="FF44555F"/>
        <rFont val="Calibri"/>
        <family val="2"/>
        <scheme val="minor"/>
      </rPr>
      <t xml:space="preserve">How this KPI is calculated differs from the way in which the discharge bundle element of the COPD 'best practice' run chart is measured. This KPI measures the completion of specific bundle elements, rather than if a discharge bundle, in general has been provided or not (please see 'About' section of the run charts for more information).
The mandatory elements included in this KPI are,
T - inhaler </t>
    </r>
    <r>
      <rPr>
        <b/>
        <sz val="10"/>
        <color rgb="FF44555F"/>
        <rFont val="Calibri"/>
        <family val="2"/>
        <scheme val="minor"/>
      </rPr>
      <t>T</t>
    </r>
    <r>
      <rPr>
        <sz val="10"/>
        <color rgb="FF44555F"/>
        <rFont val="Calibri"/>
        <family val="2"/>
        <scheme val="minor"/>
      </rPr>
      <t xml:space="preserve">echnique 
A - </t>
    </r>
    <r>
      <rPr>
        <b/>
        <sz val="10"/>
        <color rgb="FF44555F"/>
        <rFont val="Calibri"/>
        <family val="2"/>
        <scheme val="minor"/>
      </rPr>
      <t>A</t>
    </r>
    <r>
      <rPr>
        <sz val="10"/>
        <color rgb="FF44555F"/>
        <rFont val="Calibri"/>
        <family val="2"/>
        <scheme val="minor"/>
      </rPr>
      <t xml:space="preserve">ssessment of medication 
P - </t>
    </r>
    <r>
      <rPr>
        <b/>
        <sz val="10"/>
        <color rgb="FF44555F"/>
        <rFont val="Calibri"/>
        <family val="2"/>
        <scheme val="minor"/>
      </rPr>
      <t>P</t>
    </r>
    <r>
      <rPr>
        <sz val="10"/>
        <color rgb="FF44555F"/>
        <rFont val="Calibri"/>
        <family val="2"/>
        <scheme val="minor"/>
      </rPr>
      <t xml:space="preserve">ulmonary rehabilitation
E - </t>
    </r>
    <r>
      <rPr>
        <b/>
        <sz val="10"/>
        <color rgb="FF44555F"/>
        <rFont val="Calibri"/>
        <family val="2"/>
        <scheme val="minor"/>
      </rPr>
      <t>E</t>
    </r>
    <r>
      <rPr>
        <sz val="10"/>
        <color rgb="FF44555F"/>
        <rFont val="Calibri"/>
        <family val="2"/>
        <scheme val="minor"/>
      </rPr>
      <t xml:space="preserve">mergency drug pack provided OR  Emergency drug pack not provided (where appropriate); 
S - </t>
    </r>
    <r>
      <rPr>
        <b/>
        <sz val="10"/>
        <color rgb="FF44555F"/>
        <rFont val="Calibri"/>
        <family val="2"/>
        <scheme val="minor"/>
      </rPr>
      <t>S</t>
    </r>
    <r>
      <rPr>
        <sz val="10"/>
        <color rgb="FF44555F"/>
        <rFont val="Calibri"/>
        <family val="2"/>
        <scheme val="minor"/>
      </rPr>
      <t>pecialist review i.e Follow-up requests 
This aligns with BTS guidance on discharge bundle composition and the potential direction of travel for future  COPD best practice tariff.</t>
    </r>
  </si>
  <si>
    <t>Steroids administered within 1 hour of arrival at hospital for children and young people of 6-18 years old</t>
  </si>
  <si>
    <t>&gt;Administer systemic steroids within 1 hour of arrival at hospital to 95% of children and young people aged 6 years old or over, who have not received systemic steroids as part of pre-hospital.                                                                                                                                 
&gt;Early administration of systemic steroids prevents hospital admission (BTS/SIGN 2016 [9.8.4] NICE 2013 QS25 [QS8]:RCEM asthma guidance [standards 5a and 5b]) care.                                                                                                                                                                                                                                                              &gt;BTS/SIGN 2019 [2.5]: Inhaled corticosteroids are the recommended preventer drug for adults and children for achieving overall treatment goals.                                                                                                                                                                                                                                   
&gt;BTS/SIGN 2019 [9.8.2]: Inhaled beta agonists are the first -line treatment for acute asthma in children.                                                                                                                                                                                 
&gt;BTS/SIGN 2019 [9.8.4]: Give oral steroids early in treatment of acute asthma attacks in children.                                                                                                                   
&gt;BTS/SIGN 2019 [9.9}: Children with continuing severe asthma despite optimal first-line treatments, frequent nebulised beta agoinists and ipratropium bromide plus oral steroids and those with life-threatening features, need urgent review by a specialist with a view to management in an appropriate high-dependency area or transfer to a paediatric intensve care unit to receive second-line intravenous therapies.                                                                                                                                                                                                                                                   &gt; NICE 2013 QS25 [QS8]: People aged 5 years or older presenting to a healthcare professional with a severe or life-threatening acute exacerbation of asthma receive oral or intravenous steroids within 1 hour of presentation. 
&gt;NRAD 2014 why asthma still kills: organisation of NHS services [Recommendation 2]: Patients with asthma must be referred to a specialist asthma service if they have required more than two courses of systemic corticosteorids, oral or injected, in the previous 12 months or require management using British Thoracic Society (BTS) stepwise treatment 4 or 5 to achieve control.               
&gt;If not already given before arrival: (i)RCEM asthma guidance [standard 5a]: Within 60 minutes of arrival (acute severe); (ii) RCEM asthma guidance [standard 5b]: Within 4 hours (moderate).                                                                                                               
&gt;NRAD 2014 why asthma still kills: prescribing and medicines use [Recommendation 3]: Non-adherence to preventer inhaled corticosteroids is associated with increased risk of poor asthma control and should be continually monitored.</t>
  </si>
  <si>
    <t>Current smokers (patients) with tobacco dependency addressed</t>
  </si>
  <si>
    <t>&gt;Record smoking status and exposure to second-hand smoke for 95% of children and young people.                                                                   &gt;Record smoking status and exposure to second-hand smoke in every CYP notes and ensure this becomes a routine question whenever they attend their GP about their asthma.                                                                                                                                                          &gt;Smoking and exposure to second-hand smoke is a big risk factor for acute asthma attacks and also for accelerated lung function decline and development of COPD later in life. Nicotine is one of the most addictive substances in the world and specialist services are shown to improve rates of smoking cessation (BTS/SIGN 2019 [6.2.3], NICE 2013 QS43 [QS2].                                                                                                                                                                                                                                                              &gt;BTS/SIGN 2019 [2.4]: People with asthma and parents of children with asthma should be advised about the dangers of smoking and second-hand tobacco smoke exposure and be offered appropriate support to stop smoking.
&gt; BTS/SIGN 2019 [6.2.3]: People with asthma and parents/carers of children with asthma should be advised about the dangers of smoking and second-hand tobacco smoke exposure and should be offered appropriate support to stop smoking.                                                                                                                                                                                                                                                     &gt;NICE 2013 QS43 [QS2] People who smoke are offered referral to an evidence-based smoking.                                                                                                           &gt;NRAD 2014 why asthma still kills: patient factors and perception of risk [Recommendation 2]: A history of smoking and/or exposure to second-hand smoke should be documented in the medical records of all people with asthma. Current smokers should be offered referral to a smoking cessation service.                                                                                                                                                                                                                                                        &gt; NICE 2013 Smoking: acute, maternity and mental health services PH48 [Recommendation 5]: Provide information and avice for carers, family, other household members and hospital visitors.</t>
  </si>
  <si>
    <t>Current smokers (parent/carer) with tobacco dependency addressed</t>
  </si>
  <si>
    <t xml:space="preserve">Record smoking status and exposure to second-hand smoke for 95% of children and young people.                                                                   &gt;Record smoking status and exposure to second-hand smoke in every child and young person’s notes and ensure this becomes a routine question whenever they attend their GP about their asthma.                                                                                                                                                          &gt;Smoking and exposure to second-hand smoke is a big risk factor for acute asthma attacks and also for accelerated lung function decline and development of COPD later in life. Nicotine is one of the most addictive substances in the world and specialist services are shown to improve rates of smoking cessation (BTS/SIGN 2019 [6.2.3], NICE 2013 QS43 [QS2].                                                                                                                                                                                                                                                           &gt;BTS/SIGN 2019 [2.4]: People with asthma and parents of children with asthma should be advised about the dangers of smoking and second-hand tobacco smoke exposure and be offered appropriate support to stop smoking.                               
&gt;BTS/SIGN 2019 [6.2.3]: People with asthma and parents/carers of children with asthma should be advised about the dangers of smoking and second-hand tobacco smoke exposure and should be offered appropriate support to stop smoking.                                                                                                                                                                                                                                                      &gt;NICE 2013 QS43 [QS2] People who smoke are offered referral to an evidence-based smoking.                                                         
&gt;NRAD 2014 why asthma still kills: patient factors and perception of risk [Recommendation 2]: A history of smoking and/or exposure to second-hand smoke should be documented in the medical records of all people with asthma. Current smokers should be offered referral to a smoking cessation service.                                                                                                                                                                                                                                                        
&gt;NICE 2013 Smoking: acute, maternity and mental health services PH48 [Recommendation 5]: Provide information and avice for carers, family, other household members and hospital visitors.
</t>
  </si>
  <si>
    <t>Inhaler technique checked as part of discharge planning</t>
  </si>
  <si>
    <t xml:space="preserve">
&gt;Provide 95% of children and young people with the following as part of their discharge bundle: review or issue of a personalised asthma action plan (PAAP),  check of their inhaler technique and a follow-up appointment in a paediatric asthma clinic requested within 4 weeks. As highlighted in the National Review of Asthma Deaths report, one key factor in CYP who died from asthma was a lack of understanding of the basic elements of self- management and this is the same for many CYP admitted to hospital with severe life- threatening asthma. Given that the most consistent risk factor for having an asthma attack is a recent history of an acute exacerbation, it is important to focus on these elements of education using a PAAP before discharge.                                                                                                                                                                                                                                                                                &gt;Complete inhaler technique checks for all children and young people as part of their annual review and/or on issue of new inhalers.                                                         
&gt;A discharge bundle is a structured way of improving discharge processes and care which leads to improved patient outcomes. It is based on evidence-based clinical interventions or actions.
&gt;BTS/SIGN 2019 [2.6]: Inhalers should only be prescribed after patients have received training in the use of the device and have demonstrated satisfactory technique. 
&gt;BTS/SIGN 2019 [9.6.3]: It is essential that the patient’s primary care practice is informed within 24 hours of discharge from emergency department or hospital following an asthma attack. Ideally this communication should be directly with a named individual responsible for asthma care within the practice.                                                                                                                                                                                                                                                      &gt; NICE 2013 QS25 [QS4] (updated 2018): People who receive treatment in an emergency care setting for an asthma attack are followed up by their general practice within 2 working days of discharge.
</t>
  </si>
  <si>
    <t>Personalised Asthma Action Plan (PAAP) issued/reviewed as part of discharge planning</t>
  </si>
  <si>
    <t>&gt;Provide 95% of children and young people with the following as part of their discharge bundle: review or issue of a personalised asthma action plan (PAAP),  check of their inhaler technique and a follow-up appointment in a paediatric asthma clinic requested within 4 weeks. As highlighted in the National Review of Asthma Deaths report, one key factor in CYP who died from asthma was a lack of understanding of the basic elements of self- management and this is the same for many CYP admitted to hospital with severe life- threatening asthma. Given that the most consistent risk factor for having an asthma attack is a recent history of an acute exacerbation, it is important to focus on these elements of education using a PAAP before discharge.                                                                                                                                                                                                                                                  
&gt;Complete personalised asthma action plan (PAAP) reviews for all children and young people as part of their annual review and/or on issue of new inhalers.              
&gt;NICE 2013, updated 2018 QS25 [QS2]: People aged 5 years and over with asthma should discuss and agree a written personalised action plan.                                                                                                                                                                                                                 
&gt;BTS/SIGN 2019 [9.6.3]: It is essential that the patient’s primary care practice is informed within 24 hours of discharge from emergency department or hospital following an asthma attack. Ideally this communication should be directly with a named individual responsible for asthma care within the practice.                                                                                                                                                                                                                                                      
&gt; NICE 2013 QS25 [QS4] (updated 2018): People who receive treatment in an emergency care setting for an asthma attack are followed up by their general practice within 2 working days of discharge.                                                                                                                    
&gt;NRAD 2014 why asthma still kills: medical and professional care [Recommendation 1]: All people with asthma should be provided with written guidance in the form of a personal asthma action plan (PAAP) that details their own triggers and current treatment, and specifies how to prevent relapse and when and how to seek help in an emergency.                                                                                                                                                             
&gt;NRAD 2014 why asthma still kills: medical and professional care [Recommendation 3]: Factors that trigger or exacerbate asthma must be elicited routinely and documented in the medical records and personal asthma action plans (PAAPs) of all people with asthma, so that measures can be taken to reduce impact.</t>
  </si>
  <si>
    <t>Intergrated care system</t>
  </si>
  <si>
    <t>Hospital</t>
  </si>
  <si>
    <t>Service</t>
  </si>
  <si>
    <t>Trust (England)/ Local Health Board (Wales)</t>
  </si>
  <si>
    <t xml:space="preserve">Filter row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</si>
</sst>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
      <b/>
      <sz val="14"/>
      <color rgb="FF9053A1"/>
      <name val="Calibri"/>
      <family val="2"/>
      <scheme val="minor"/>
    </font>
    <font>
      <b/>
      <sz val="11"/>
      <color rgb="FF44555F"/>
      <name val="Calibri"/>
      <family val="2"/>
      <scheme val="minor"/>
    </font>
    <font>
      <sz val="11"/>
      <color rgb="FF44555F"/>
      <name val="Calibri"/>
      <family val="2"/>
      <scheme val="minor"/>
    </font>
    <font>
      <b/>
      <sz val="12"/>
      <color theme="0"/>
      <name val="Calibri"/>
      <family val="2"/>
      <scheme val="minor"/>
    </font>
    <font>
      <b/>
      <sz val="12"/>
      <color rgb="FF44555F"/>
      <name val="Calibri"/>
      <family val="2"/>
      <scheme val="minor"/>
    </font>
    <font>
      <b/>
      <sz val="14"/>
      <color rgb="FF00AAA7"/>
      <name val="Calibri"/>
      <family val="2"/>
      <scheme val="minor"/>
    </font>
    <font>
      <b/>
      <sz val="14"/>
      <color theme="0"/>
      <name val="Calibri"/>
      <family val="2"/>
      <scheme val="minor"/>
    </font>
    <font>
      <sz val="10"/>
      <color rgb="FF44555F"/>
      <name val="Calibri"/>
      <family val="2"/>
      <scheme val="minor"/>
    </font>
    <font>
      <b/>
      <sz val="10"/>
      <color rgb="FF44555F"/>
      <name val="Calibri"/>
      <family val="2"/>
      <scheme val="minor"/>
    </font>
    <font>
      <b/>
      <sz val="14"/>
      <color rgb="FF006098"/>
      <name val="Calibri"/>
      <family val="2"/>
      <scheme val="minor"/>
    </font>
  </fonts>
  <fills count="5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C000"/>
        <bgColor indexed="64"/>
      </patternFill>
    </fill>
    <fill>
      <patternFill patternType="solid">
        <fgColor rgb="FFFF7C80"/>
        <bgColor indexed="64"/>
      </patternFill>
    </fill>
    <fill>
      <patternFill patternType="solid">
        <fgColor rgb="FF92D050"/>
        <bgColor indexed="64"/>
      </patternFill>
    </fill>
    <fill>
      <patternFill patternType="solid">
        <fgColor theme="0" tint="-0.14999847407452621"/>
        <bgColor indexed="64"/>
      </patternFill>
    </fill>
    <fill>
      <patternFill patternType="solid">
        <fgColor theme="0"/>
        <bgColor indexed="64"/>
      </patternFill>
    </fill>
    <fill>
      <patternFill patternType="solid">
        <fgColor rgb="FFEBDFED"/>
        <bgColor indexed="64"/>
      </patternFill>
    </fill>
    <fill>
      <patternFill patternType="solid">
        <fgColor rgb="FF9053A1"/>
        <bgColor indexed="64"/>
      </patternFill>
    </fill>
    <fill>
      <patternFill patternType="solid">
        <fgColor rgb="FFAA7EB9"/>
        <bgColor indexed="64"/>
      </patternFill>
    </fill>
    <fill>
      <patternFill patternType="solid">
        <fgColor rgb="FFEFE5F2"/>
        <bgColor indexed="64"/>
      </patternFill>
    </fill>
    <fill>
      <patternFill patternType="solid">
        <fgColor rgb="FFD9EFEC"/>
        <bgColor indexed="64"/>
      </patternFill>
    </fill>
    <fill>
      <patternFill patternType="solid">
        <fgColor rgb="FF27BDBC"/>
        <bgColor indexed="64"/>
      </patternFill>
    </fill>
    <fill>
      <patternFill patternType="solid">
        <fgColor rgb="FF00AAA7"/>
        <bgColor indexed="64"/>
      </patternFill>
    </fill>
    <fill>
      <patternFill patternType="solid">
        <fgColor rgb="FF95D5D5"/>
        <bgColor indexed="64"/>
      </patternFill>
    </fill>
    <fill>
      <patternFill patternType="solid">
        <fgColor rgb="FFF9F9F9"/>
        <bgColor indexed="64"/>
      </patternFill>
    </fill>
    <fill>
      <patternFill patternType="solid">
        <fgColor rgb="FF0D3B5E"/>
        <bgColor indexed="64"/>
      </patternFill>
    </fill>
    <fill>
      <patternFill patternType="solid">
        <fgColor rgb="FFB8D7E9"/>
        <bgColor indexed="64"/>
      </patternFill>
    </fill>
    <fill>
      <patternFill patternType="solid">
        <fgColor rgb="FF006098"/>
        <bgColor indexed="64"/>
      </patternFill>
    </fill>
  </fills>
  <borders count="9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rgb="FF9053A1"/>
      </left>
      <right style="medium">
        <color rgb="FF9053A1"/>
      </right>
      <top style="medium">
        <color rgb="FF9053A1"/>
      </top>
      <bottom style="medium">
        <color rgb="FF9053A1"/>
      </bottom>
      <diagonal/>
    </border>
    <border>
      <left style="medium">
        <color rgb="FF9053A1"/>
      </left>
      <right style="thin">
        <color rgb="FF9053A1"/>
      </right>
      <top style="medium">
        <color rgb="FF9053A1"/>
      </top>
      <bottom style="medium">
        <color rgb="FF9053A1"/>
      </bottom>
      <diagonal/>
    </border>
    <border>
      <left style="thin">
        <color rgb="FF9053A1"/>
      </left>
      <right style="medium">
        <color rgb="FF9053A1"/>
      </right>
      <top style="medium">
        <color rgb="FF9053A1"/>
      </top>
      <bottom style="medium">
        <color rgb="FF9053A1"/>
      </bottom>
      <diagonal/>
    </border>
    <border>
      <left style="medium">
        <color rgb="FF9053A1"/>
      </left>
      <right style="medium">
        <color rgb="FF9053A1"/>
      </right>
      <top/>
      <bottom style="thin">
        <color rgb="FF9053A1"/>
      </bottom>
      <diagonal/>
    </border>
    <border>
      <left style="medium">
        <color rgb="FF9053A1"/>
      </left>
      <right style="thin">
        <color rgb="FF9053A1"/>
      </right>
      <top/>
      <bottom style="thin">
        <color rgb="FF9053A1"/>
      </bottom>
      <diagonal/>
    </border>
    <border>
      <left style="thin">
        <color rgb="FF9053A1"/>
      </left>
      <right style="medium">
        <color rgb="FF9053A1"/>
      </right>
      <top/>
      <bottom style="thin">
        <color rgb="FF9053A1"/>
      </bottom>
      <diagonal/>
    </border>
    <border>
      <left style="medium">
        <color rgb="FF9053A1"/>
      </left>
      <right style="medium">
        <color rgb="FF9053A1"/>
      </right>
      <top style="thin">
        <color rgb="FF9053A1"/>
      </top>
      <bottom style="thin">
        <color rgb="FF9053A1"/>
      </bottom>
      <diagonal/>
    </border>
    <border>
      <left style="medium">
        <color rgb="FF9053A1"/>
      </left>
      <right style="thin">
        <color rgb="FF9053A1"/>
      </right>
      <top style="thin">
        <color rgb="FF9053A1"/>
      </top>
      <bottom style="thin">
        <color rgb="FF9053A1"/>
      </bottom>
      <diagonal/>
    </border>
    <border>
      <left style="thin">
        <color rgb="FF9053A1"/>
      </left>
      <right style="medium">
        <color rgb="FF9053A1"/>
      </right>
      <top style="thin">
        <color rgb="FF9053A1"/>
      </top>
      <bottom style="thin">
        <color rgb="FF9053A1"/>
      </bottom>
      <diagonal/>
    </border>
    <border>
      <left style="medium">
        <color rgb="FF9053A1"/>
      </left>
      <right style="medium">
        <color rgb="FF9053A1"/>
      </right>
      <top style="thin">
        <color rgb="FF9053A1"/>
      </top>
      <bottom style="medium">
        <color rgb="FF9053A1"/>
      </bottom>
      <diagonal/>
    </border>
    <border>
      <left style="medium">
        <color rgb="FF9053A1"/>
      </left>
      <right style="thin">
        <color rgb="FF9053A1"/>
      </right>
      <top style="thin">
        <color rgb="FF9053A1"/>
      </top>
      <bottom style="medium">
        <color rgb="FF9053A1"/>
      </bottom>
      <diagonal/>
    </border>
    <border>
      <left style="thin">
        <color rgb="FF9053A1"/>
      </left>
      <right style="medium">
        <color rgb="FF9053A1"/>
      </right>
      <top style="thin">
        <color rgb="FF9053A1"/>
      </top>
      <bottom style="medium">
        <color rgb="FF9053A1"/>
      </bottom>
      <diagonal/>
    </border>
    <border>
      <left style="thin">
        <color rgb="FF9053A1"/>
      </left>
      <right style="thin">
        <color rgb="FF9053A1"/>
      </right>
      <top style="thin">
        <color rgb="FF9053A1"/>
      </top>
      <bottom style="thin">
        <color rgb="FF9053A1"/>
      </bottom>
      <diagonal/>
    </border>
    <border>
      <left style="thin">
        <color rgb="FF9053A1"/>
      </left>
      <right style="thin">
        <color rgb="FF9053A1"/>
      </right>
      <top style="thin">
        <color rgb="FF9053A1"/>
      </top>
      <bottom/>
      <diagonal/>
    </border>
    <border>
      <left style="thin">
        <color rgb="FF9053A1"/>
      </left>
      <right/>
      <top style="thin">
        <color rgb="FF9053A1"/>
      </top>
      <bottom/>
      <diagonal/>
    </border>
    <border>
      <left/>
      <right/>
      <top style="thin">
        <color rgb="FF9053A1"/>
      </top>
      <bottom/>
      <diagonal/>
    </border>
    <border>
      <left/>
      <right style="thin">
        <color rgb="FF9053A1"/>
      </right>
      <top style="thin">
        <color rgb="FF9053A1"/>
      </top>
      <bottom/>
      <diagonal/>
    </border>
    <border>
      <left style="thin">
        <color rgb="FFEBDFED"/>
      </left>
      <right style="thin">
        <color rgb="FFEBDFED"/>
      </right>
      <top style="thin">
        <color rgb="FFEBDFED"/>
      </top>
      <bottom/>
      <diagonal/>
    </border>
    <border>
      <left/>
      <right style="thin">
        <color rgb="FF9053A1"/>
      </right>
      <top style="thin">
        <color rgb="FF9053A1"/>
      </top>
      <bottom style="thin">
        <color rgb="FF9053A1"/>
      </bottom>
      <diagonal/>
    </border>
    <border>
      <left style="medium">
        <color rgb="FF00AAA7"/>
      </left>
      <right/>
      <top style="medium">
        <color rgb="FF00AAA7"/>
      </top>
      <bottom style="medium">
        <color rgb="FF00AAA7"/>
      </bottom>
      <diagonal/>
    </border>
    <border>
      <left style="medium">
        <color rgb="FF00AAA7"/>
      </left>
      <right/>
      <top style="medium">
        <color rgb="FF00AAA7"/>
      </top>
      <bottom/>
      <diagonal/>
    </border>
    <border>
      <left/>
      <right style="medium">
        <color rgb="FF00AAA7"/>
      </right>
      <top style="medium">
        <color rgb="FF00AAA7"/>
      </top>
      <bottom/>
      <diagonal/>
    </border>
    <border>
      <left style="medium">
        <color rgb="FF00AAA7"/>
      </left>
      <right/>
      <top/>
      <bottom style="thin">
        <color rgb="FF00AAA7"/>
      </bottom>
      <diagonal/>
    </border>
    <border>
      <left style="medium">
        <color rgb="FF00AAA7"/>
      </left>
      <right style="thin">
        <color rgb="FF00AAA7"/>
      </right>
      <top style="thin">
        <color rgb="FF00AAA7"/>
      </top>
      <bottom style="thin">
        <color rgb="FF00AAA7"/>
      </bottom>
      <diagonal/>
    </border>
    <border>
      <left style="thin">
        <color rgb="FF00AAA7"/>
      </left>
      <right style="medium">
        <color rgb="FF00AAA7"/>
      </right>
      <top style="thin">
        <color rgb="FF00AAA7"/>
      </top>
      <bottom style="thin">
        <color rgb="FF00AAA7"/>
      </bottom>
      <diagonal/>
    </border>
    <border>
      <left style="medium">
        <color rgb="FF00AAA7"/>
      </left>
      <right/>
      <top style="thin">
        <color rgb="FF00AAA7"/>
      </top>
      <bottom style="thin">
        <color rgb="FF00AAA7"/>
      </bottom>
      <diagonal/>
    </border>
    <border>
      <left style="medium">
        <color rgb="FF00AAA7"/>
      </left>
      <right/>
      <top style="thin">
        <color rgb="FF00AAA7"/>
      </top>
      <bottom style="medium">
        <color rgb="FF00AAA7"/>
      </bottom>
      <diagonal/>
    </border>
    <border>
      <left style="medium">
        <color rgb="FF00AAA7"/>
      </left>
      <right style="thin">
        <color rgb="FF00AAA7"/>
      </right>
      <top style="thin">
        <color rgb="FF00AAA7"/>
      </top>
      <bottom style="medium">
        <color rgb="FF00AAA7"/>
      </bottom>
      <diagonal/>
    </border>
    <border>
      <left style="thin">
        <color rgb="FF00AAA7"/>
      </left>
      <right style="medium">
        <color rgb="FF00AAA7"/>
      </right>
      <top style="thin">
        <color rgb="FF00AAA7"/>
      </top>
      <bottom style="medium">
        <color rgb="FF00AAA7"/>
      </bottom>
      <diagonal/>
    </border>
    <border>
      <left style="thin">
        <color rgb="FFD9EFEC"/>
      </left>
      <right style="thin">
        <color rgb="FFD9EFEC"/>
      </right>
      <top style="thin">
        <color rgb="FFD9EFEC"/>
      </top>
      <bottom style="thin">
        <color rgb="FFD9EFEC"/>
      </bottom>
      <diagonal/>
    </border>
    <border>
      <left style="thin">
        <color rgb="FFD9EFEC"/>
      </left>
      <right style="thin">
        <color rgb="FFD9EFEC"/>
      </right>
      <top style="thin">
        <color rgb="FFD9EFEC"/>
      </top>
      <bottom/>
      <diagonal/>
    </border>
    <border>
      <left style="thin">
        <color rgb="FFD9EFEC"/>
      </left>
      <right/>
      <top style="thin">
        <color rgb="FFD9EFEC"/>
      </top>
      <bottom/>
      <diagonal/>
    </border>
    <border>
      <left/>
      <right/>
      <top style="thin">
        <color rgb="FFD9EFEC"/>
      </top>
      <bottom/>
      <diagonal/>
    </border>
    <border>
      <left style="thin">
        <color rgb="FFD9EFEC"/>
      </left>
      <right/>
      <top/>
      <bottom/>
      <diagonal/>
    </border>
    <border>
      <left style="thin">
        <color rgb="FFD9EFEC"/>
      </left>
      <right/>
      <top/>
      <bottom style="thin">
        <color rgb="FFD9EFEC"/>
      </bottom>
      <diagonal/>
    </border>
    <border>
      <left/>
      <right/>
      <top/>
      <bottom style="thin">
        <color rgb="FFD9EFEC"/>
      </bottom>
      <diagonal/>
    </border>
    <border>
      <left style="thin">
        <color rgb="FFEFE5F2"/>
      </left>
      <right style="thin">
        <color rgb="FFEFE5F2"/>
      </right>
      <top style="thin">
        <color rgb="FFEFE5F2"/>
      </top>
      <bottom style="thin">
        <color rgb="FFEFE5F2"/>
      </bottom>
      <diagonal/>
    </border>
    <border>
      <left style="thin">
        <color rgb="FFEFE5F2"/>
      </left>
      <right style="thin">
        <color rgb="FFEFE5F2"/>
      </right>
      <top style="thin">
        <color rgb="FFEFE5F2"/>
      </top>
      <bottom/>
      <diagonal/>
    </border>
    <border>
      <left style="medium">
        <color rgb="FF95D5D5"/>
      </left>
      <right style="medium">
        <color rgb="FF95D5D5"/>
      </right>
      <top style="medium">
        <color rgb="FF95D5D5"/>
      </top>
      <bottom style="medium">
        <color rgb="FF95D5D5"/>
      </bottom>
      <diagonal/>
    </border>
    <border>
      <left style="medium">
        <color rgb="FF95D5D5"/>
      </left>
      <right style="thin">
        <color rgb="FF95D5D5"/>
      </right>
      <top style="medium">
        <color rgb="FF95D5D5"/>
      </top>
      <bottom style="medium">
        <color rgb="FF95D5D5"/>
      </bottom>
      <diagonal/>
    </border>
    <border>
      <left style="thin">
        <color rgb="FF95D5D5"/>
      </left>
      <right style="medium">
        <color rgb="FF95D5D5"/>
      </right>
      <top style="medium">
        <color rgb="FF95D5D5"/>
      </top>
      <bottom style="medium">
        <color rgb="FF95D5D5"/>
      </bottom>
      <diagonal/>
    </border>
    <border>
      <left/>
      <right style="thin">
        <color rgb="FF95D5D5"/>
      </right>
      <top style="thin">
        <color rgb="FF95D5D5"/>
      </top>
      <bottom/>
      <diagonal/>
    </border>
    <border>
      <left style="thin">
        <color rgb="FF95D5D5"/>
      </left>
      <right style="thin">
        <color rgb="FF95D5D5"/>
      </right>
      <top style="thin">
        <color rgb="FF95D5D5"/>
      </top>
      <bottom/>
      <diagonal/>
    </border>
    <border>
      <left style="medium">
        <color rgb="FF95D5D5"/>
      </left>
      <right style="medium">
        <color rgb="FF95D5D5"/>
      </right>
      <top/>
      <bottom style="thin">
        <color rgb="FF00AAA7"/>
      </bottom>
      <diagonal/>
    </border>
    <border>
      <left style="medium">
        <color rgb="FF95D5D5"/>
      </left>
      <right style="thin">
        <color rgb="FF00AAA7"/>
      </right>
      <top/>
      <bottom style="thin">
        <color rgb="FF00AAA7"/>
      </bottom>
      <diagonal/>
    </border>
    <border>
      <left style="thin">
        <color rgb="FF00AAA7"/>
      </left>
      <right style="medium">
        <color rgb="FF95D5D5"/>
      </right>
      <top/>
      <bottom style="thin">
        <color rgb="FF00AAA7"/>
      </bottom>
      <diagonal/>
    </border>
    <border>
      <left style="medium">
        <color rgb="FF95D5D5"/>
      </left>
      <right style="medium">
        <color rgb="FF95D5D5"/>
      </right>
      <top style="thin">
        <color rgb="FF00AAA7"/>
      </top>
      <bottom style="thin">
        <color rgb="FF00AAA7"/>
      </bottom>
      <diagonal/>
    </border>
    <border>
      <left style="medium">
        <color rgb="FF95D5D5"/>
      </left>
      <right style="thin">
        <color rgb="FF00AAA7"/>
      </right>
      <top style="thin">
        <color rgb="FF00AAA7"/>
      </top>
      <bottom style="thin">
        <color rgb="FF00AAA7"/>
      </bottom>
      <diagonal/>
    </border>
    <border>
      <left style="thin">
        <color rgb="FF00AAA7"/>
      </left>
      <right style="medium">
        <color rgb="FF95D5D5"/>
      </right>
      <top style="thin">
        <color rgb="FF00AAA7"/>
      </top>
      <bottom style="thin">
        <color rgb="FF00AAA7"/>
      </bottom>
      <diagonal/>
    </border>
    <border>
      <left style="medium">
        <color rgb="FF95D5D5"/>
      </left>
      <right style="medium">
        <color rgb="FF95D5D5"/>
      </right>
      <top style="thin">
        <color rgb="FF00AAA7"/>
      </top>
      <bottom style="medium">
        <color rgb="FF95D5D5"/>
      </bottom>
      <diagonal/>
    </border>
    <border>
      <left style="medium">
        <color rgb="FF95D5D5"/>
      </left>
      <right style="thin">
        <color rgb="FF00AAA7"/>
      </right>
      <top style="thin">
        <color rgb="FF00AAA7"/>
      </top>
      <bottom style="medium">
        <color rgb="FF95D5D5"/>
      </bottom>
      <diagonal/>
    </border>
    <border>
      <left style="thin">
        <color rgb="FF00AAA7"/>
      </left>
      <right style="medium">
        <color rgb="FF95D5D5"/>
      </right>
      <top style="thin">
        <color rgb="FF00AAA7"/>
      </top>
      <bottom style="medium">
        <color rgb="FF95D5D5"/>
      </bottom>
      <diagonal/>
    </border>
    <border>
      <left style="thin">
        <color rgb="FF95D5D5"/>
      </left>
      <right style="thin">
        <color rgb="FF95D5D5"/>
      </right>
      <top style="thin">
        <color rgb="FF95D5D5"/>
      </top>
      <bottom style="thin">
        <color rgb="FF95D5D5"/>
      </bottom>
      <diagonal/>
    </border>
    <border>
      <left style="thin">
        <color rgb="FF00AAA7"/>
      </left>
      <right style="thin">
        <color rgb="FF00AAA7"/>
      </right>
      <top style="thin">
        <color rgb="FF00AAA7"/>
      </top>
      <bottom/>
      <diagonal/>
    </border>
    <border>
      <left style="thin">
        <color rgb="FF00AAA7"/>
      </left>
      <right style="thin">
        <color rgb="FF00AAA7"/>
      </right>
      <top style="thin">
        <color rgb="FF00AAA7"/>
      </top>
      <bottom style="thin">
        <color rgb="FF00AAA7"/>
      </bottom>
      <diagonal/>
    </border>
    <border>
      <left style="thin">
        <color rgb="FF00AAA7"/>
      </left>
      <right style="thin">
        <color rgb="FF00AAA7"/>
      </right>
      <top/>
      <bottom style="thin">
        <color rgb="FF00AAA7"/>
      </bottom>
      <diagonal/>
    </border>
    <border>
      <left style="thin">
        <color rgb="FF95D5D5"/>
      </left>
      <right style="thin">
        <color rgb="FF95D5D5"/>
      </right>
      <top/>
      <bottom style="thin">
        <color rgb="FF95D5D5"/>
      </bottom>
      <diagonal/>
    </border>
    <border>
      <left/>
      <right style="thin">
        <color rgb="FF00AAA7"/>
      </right>
      <top/>
      <bottom style="thin">
        <color rgb="FF00AAA7"/>
      </bottom>
      <diagonal/>
    </border>
    <border>
      <left/>
      <right style="thin">
        <color rgb="FF00AAA7"/>
      </right>
      <top style="thin">
        <color rgb="FF00AAA7"/>
      </top>
      <bottom style="thin">
        <color rgb="FF00AAA7"/>
      </bottom>
      <diagonal/>
    </border>
    <border>
      <left style="thin">
        <color rgb="FF27BDBC"/>
      </left>
      <right style="thin">
        <color rgb="FF27BDBC"/>
      </right>
      <top style="thin">
        <color rgb="FF27BDBC"/>
      </top>
      <bottom style="thin">
        <color rgb="FF27BDBC"/>
      </bottom>
      <diagonal/>
    </border>
    <border>
      <left style="thin">
        <color rgb="FF44555F"/>
      </left>
      <right style="thin">
        <color rgb="FF44555F"/>
      </right>
      <top style="thin">
        <color rgb="FF44555F"/>
      </top>
      <bottom style="thin">
        <color rgb="FF44555F"/>
      </bottom>
      <diagonal/>
    </border>
    <border>
      <left style="thin">
        <color rgb="FFB8D7E9"/>
      </left>
      <right style="thin">
        <color rgb="FFB8D7E9"/>
      </right>
      <top style="thin">
        <color rgb="FFB8D7E9"/>
      </top>
      <bottom style="thin">
        <color rgb="FFB8D7E9"/>
      </bottom>
      <diagonal/>
    </border>
    <border>
      <left/>
      <right style="thin">
        <color rgb="FFEFE5F2"/>
      </right>
      <top style="thin">
        <color rgb="FFEFE5F2"/>
      </top>
      <bottom style="thin">
        <color rgb="FFEFE5F2"/>
      </bottom>
      <diagonal/>
    </border>
    <border>
      <left style="thin">
        <color rgb="FF006098"/>
      </left>
      <right style="thin">
        <color rgb="FF006098"/>
      </right>
      <top style="thin">
        <color rgb="FF006098"/>
      </top>
      <bottom style="thin">
        <color rgb="FF006098"/>
      </bottom>
      <diagonal/>
    </border>
    <border>
      <left/>
      <right style="thin">
        <color rgb="FFEFE5F2"/>
      </right>
      <top style="thin">
        <color rgb="FFEFE5F2"/>
      </top>
      <bottom/>
      <diagonal/>
    </border>
    <border>
      <left style="thin">
        <color rgb="FFB8D7E9"/>
      </left>
      <right style="thin">
        <color rgb="FFB8D7E9"/>
      </right>
      <top/>
      <bottom style="thin">
        <color rgb="FFB8D7E9"/>
      </bottom>
      <diagonal/>
    </border>
    <border>
      <left style="thin">
        <color rgb="FF006098"/>
      </left>
      <right style="thin">
        <color rgb="FF006098"/>
      </right>
      <top/>
      <bottom style="thin">
        <color rgb="FF006098"/>
      </bottom>
      <diagonal/>
    </border>
    <border>
      <left style="thin">
        <color rgb="FFB8D7E9"/>
      </left>
      <right/>
      <top style="thin">
        <color rgb="FFB8D7E9"/>
      </top>
      <bottom/>
      <diagonal/>
    </border>
    <border>
      <left/>
      <right style="thin">
        <color rgb="FF9053A1"/>
      </right>
      <top/>
      <bottom style="thin">
        <color rgb="FFEBDFED"/>
      </bottom>
      <diagonal/>
    </border>
    <border>
      <left/>
      <right style="thin">
        <color rgb="FFEBDFED"/>
      </right>
      <top style="thin">
        <color rgb="FFEBDFED"/>
      </top>
      <bottom/>
      <diagonal/>
    </border>
    <border>
      <left style="medium">
        <color rgb="FF0D3B5E"/>
      </left>
      <right style="medium">
        <color rgb="FF0D3B5E"/>
      </right>
      <top style="medium">
        <color rgb="FF0D3B5E"/>
      </top>
      <bottom style="medium">
        <color rgb="FF0D3B5E"/>
      </bottom>
      <diagonal/>
    </border>
    <border>
      <left style="medium">
        <color rgb="FF0D3B5E"/>
      </left>
      <right style="medium">
        <color rgb="FF0D3B5E"/>
      </right>
      <top/>
      <bottom style="thin">
        <color rgb="FF0D3B5E"/>
      </bottom>
      <diagonal/>
    </border>
    <border>
      <left style="medium">
        <color rgb="FF0D3B5E"/>
      </left>
      <right style="medium">
        <color rgb="FF0D3B5E"/>
      </right>
      <top style="thin">
        <color rgb="FF0D3B5E"/>
      </top>
      <bottom style="thin">
        <color rgb="FF0D3B5E"/>
      </bottom>
      <diagonal/>
    </border>
    <border>
      <left style="medium">
        <color rgb="FF0D3B5E"/>
      </left>
      <right style="medium">
        <color rgb="FF0D3B5E"/>
      </right>
      <top style="thin">
        <color rgb="FF0D3B5E"/>
      </top>
      <bottom style="medium">
        <color rgb="FF0D3B5E"/>
      </bottom>
      <diagonal/>
    </border>
    <border>
      <left style="medium">
        <color rgb="FF0D3B5E"/>
      </left>
      <right style="thin">
        <color rgb="FF9053A1"/>
      </right>
      <top style="medium">
        <color rgb="FF0D3B5E"/>
      </top>
      <bottom style="medium">
        <color rgb="FF0D3B5E"/>
      </bottom>
      <diagonal/>
    </border>
    <border>
      <left style="thin">
        <color rgb="FF9053A1"/>
      </left>
      <right style="medium">
        <color rgb="FF0D3B5E"/>
      </right>
      <top style="medium">
        <color rgb="FF0D3B5E"/>
      </top>
      <bottom style="medium">
        <color rgb="FF0D3B5E"/>
      </bottom>
      <diagonal/>
    </border>
    <border>
      <left style="medium">
        <color rgb="FF0D3B5E"/>
      </left>
      <right style="thin">
        <color rgb="FF0D3B5E"/>
      </right>
      <top/>
      <bottom style="thin">
        <color rgb="FF0D3B5E"/>
      </bottom>
      <diagonal/>
    </border>
    <border>
      <left style="thin">
        <color rgb="FF0D3B5E"/>
      </left>
      <right style="medium">
        <color rgb="FF0D3B5E"/>
      </right>
      <top/>
      <bottom style="thin">
        <color rgb="FF0D3B5E"/>
      </bottom>
      <diagonal/>
    </border>
    <border>
      <left style="medium">
        <color rgb="FF0D3B5E"/>
      </left>
      <right style="thin">
        <color rgb="FF0D3B5E"/>
      </right>
      <top style="thin">
        <color rgb="FF0D3B5E"/>
      </top>
      <bottom style="thin">
        <color rgb="FF0D3B5E"/>
      </bottom>
      <diagonal/>
    </border>
    <border>
      <left style="thin">
        <color rgb="FF0D3B5E"/>
      </left>
      <right style="medium">
        <color rgb="FF0D3B5E"/>
      </right>
      <top style="thin">
        <color rgb="FF0D3B5E"/>
      </top>
      <bottom style="thin">
        <color rgb="FF0D3B5E"/>
      </bottom>
      <diagonal/>
    </border>
    <border>
      <left style="medium">
        <color rgb="FF0D3B5E"/>
      </left>
      <right style="thin">
        <color rgb="FF0D3B5E"/>
      </right>
      <top style="thin">
        <color rgb="FF0D3B5E"/>
      </top>
      <bottom style="medium">
        <color rgb="FF0D3B5E"/>
      </bottom>
      <diagonal/>
    </border>
    <border>
      <left style="thin">
        <color rgb="FF0D3B5E"/>
      </left>
      <right style="medium">
        <color rgb="FF0D3B5E"/>
      </right>
      <top style="thin">
        <color rgb="FF0D3B5E"/>
      </top>
      <bottom style="medium">
        <color rgb="FF0D3B5E"/>
      </bottom>
      <diagonal/>
    </border>
    <border>
      <left style="thin">
        <color rgb="FFB8D7E9"/>
      </left>
      <right/>
      <top style="thin">
        <color rgb="FF006098"/>
      </top>
      <bottom style="thin">
        <color rgb="FFB8D7E9"/>
      </bottom>
      <diagonal/>
    </border>
    <border>
      <left/>
      <right/>
      <top style="thin">
        <color rgb="FF006098"/>
      </top>
      <bottom style="thin">
        <color rgb="FFB8D7E9"/>
      </bottom>
      <diagonal/>
    </border>
    <border>
      <left/>
      <right style="thin">
        <color rgb="FFB8D7E9"/>
      </right>
      <top style="thin">
        <color rgb="FF006098"/>
      </top>
      <bottom style="thin">
        <color rgb="FFB8D7E9"/>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9" fontId="1" fillId="0" borderId="0" applyFont="0" applyFill="0" applyBorder="0" applyAlignment="0" applyProtection="0"/>
  </cellStyleXfs>
  <cellXfs count="264">
    <xf numFmtId="0" fontId="0" fillId="0" borderId="0" xfId="0"/>
    <xf numFmtId="0" fontId="16" fillId="0" borderId="0" xfId="0" applyFont="1"/>
    <xf numFmtId="0" fontId="14" fillId="0" borderId="0" xfId="0" applyFont="1"/>
    <xf numFmtId="0" fontId="18" fillId="37" borderId="0" xfId="0" applyFont="1" applyFill="1"/>
    <xf numFmtId="0" fontId="16" fillId="37" borderId="0" xfId="0" applyFont="1" applyFill="1"/>
    <xf numFmtId="0" fontId="0" fillId="37" borderId="0" xfId="0" applyFill="1"/>
    <xf numFmtId="0" fontId="19" fillId="37" borderId="0" xfId="0" applyFont="1" applyFill="1"/>
    <xf numFmtId="0" fontId="20" fillId="41" borderId="10" xfId="0" applyFont="1" applyFill="1" applyBorder="1" applyAlignment="1">
      <alignment horizontal="left" vertical="center" wrapText="1"/>
    </xf>
    <xf numFmtId="0" fontId="21" fillId="37" borderId="13" xfId="0" applyFont="1" applyFill="1" applyBorder="1"/>
    <xf numFmtId="0" fontId="21" fillId="37" borderId="16" xfId="0" applyFont="1" applyFill="1" applyBorder="1"/>
    <xf numFmtId="0" fontId="21" fillId="37" borderId="19" xfId="0" applyFont="1" applyFill="1" applyBorder="1"/>
    <xf numFmtId="0" fontId="20" fillId="37" borderId="0" xfId="0" applyFont="1" applyFill="1" applyAlignment="1">
      <alignment vertical="center"/>
    </xf>
    <xf numFmtId="0" fontId="21" fillId="37" borderId="0" xfId="0" applyFont="1" applyFill="1"/>
    <xf numFmtId="0" fontId="20" fillId="34" borderId="0" xfId="0" applyFont="1" applyFill="1"/>
    <xf numFmtId="0" fontId="20" fillId="33" borderId="0" xfId="0" applyFont="1" applyFill="1"/>
    <xf numFmtId="0" fontId="20" fillId="35" borderId="0" xfId="0" applyFont="1" applyFill="1"/>
    <xf numFmtId="0" fontId="20" fillId="36" borderId="0" xfId="0" applyFont="1" applyFill="1"/>
    <xf numFmtId="0" fontId="20" fillId="37" borderId="0" xfId="0" applyFont="1" applyFill="1"/>
    <xf numFmtId="0" fontId="21" fillId="37" borderId="0" xfId="0" applyFont="1" applyFill="1" applyAlignment="1">
      <alignment vertical="center"/>
    </xf>
    <xf numFmtId="0" fontId="17" fillId="37" borderId="0" xfId="0" applyFont="1" applyFill="1"/>
    <xf numFmtId="0" fontId="17" fillId="0" borderId="0" xfId="0" applyFont="1"/>
    <xf numFmtId="0" fontId="13" fillId="37" borderId="0" xfId="0" applyFont="1" applyFill="1" applyAlignment="1">
      <alignment wrapText="1"/>
    </xf>
    <xf numFmtId="0" fontId="13" fillId="0" borderId="0" xfId="0" applyFont="1" applyAlignment="1">
      <alignment wrapText="1"/>
    </xf>
    <xf numFmtId="0" fontId="13" fillId="39" borderId="0" xfId="0" applyFont="1" applyFill="1" applyAlignment="1">
      <alignment wrapText="1"/>
    </xf>
    <xf numFmtId="0" fontId="17" fillId="39" borderId="0" xfId="0" applyFont="1" applyFill="1"/>
    <xf numFmtId="0" fontId="16" fillId="38" borderId="0" xfId="0" applyFont="1" applyFill="1"/>
    <xf numFmtId="0" fontId="20" fillId="38" borderId="0" xfId="0" applyFont="1" applyFill="1" applyAlignment="1">
      <alignment horizontal="right"/>
    </xf>
    <xf numFmtId="9" fontId="20" fillId="38" borderId="0" xfId="42" applyFont="1" applyFill="1" applyBorder="1" applyAlignment="1">
      <alignment horizontal="right"/>
    </xf>
    <xf numFmtId="0" fontId="13" fillId="0" borderId="0" xfId="0" applyFont="1"/>
    <xf numFmtId="0" fontId="21" fillId="0" borderId="22" xfId="0" applyFont="1" applyBorder="1"/>
    <xf numFmtId="0" fontId="21" fillId="0" borderId="22" xfId="0" applyFont="1" applyBorder="1" applyAlignment="1">
      <alignment horizontal="right"/>
    </xf>
    <xf numFmtId="9" fontId="21" fillId="0" borderId="22" xfId="42" applyFont="1" applyFill="1" applyBorder="1" applyAlignment="1">
      <alignment horizontal="right"/>
    </xf>
    <xf numFmtId="9" fontId="21" fillId="33" borderId="22" xfId="42" applyFont="1" applyFill="1" applyBorder="1" applyAlignment="1">
      <alignment horizontal="right"/>
    </xf>
    <xf numFmtId="9" fontId="21" fillId="35" borderId="22" xfId="42" applyFont="1" applyFill="1" applyBorder="1" applyAlignment="1">
      <alignment horizontal="right"/>
    </xf>
    <xf numFmtId="9" fontId="21" fillId="34" borderId="22" xfId="42" applyFont="1" applyFill="1" applyBorder="1" applyAlignment="1">
      <alignment horizontal="right"/>
    </xf>
    <xf numFmtId="0" fontId="21" fillId="37" borderId="23" xfId="0" applyFont="1" applyFill="1" applyBorder="1"/>
    <xf numFmtId="0" fontId="0" fillId="0" borderId="22" xfId="0" applyBorder="1"/>
    <xf numFmtId="0" fontId="17" fillId="0" borderId="22" xfId="0" applyFont="1" applyBorder="1"/>
    <xf numFmtId="9" fontId="21" fillId="36" borderId="22" xfId="42" applyFont="1" applyFill="1" applyBorder="1" applyAlignment="1">
      <alignment horizontal="right"/>
    </xf>
    <xf numFmtId="0" fontId="0" fillId="37" borderId="22" xfId="0" applyFill="1" applyBorder="1"/>
    <xf numFmtId="0" fontId="0" fillId="37" borderId="22" xfId="0" applyFill="1" applyBorder="1" applyAlignment="1">
      <alignment horizontal="right"/>
    </xf>
    <xf numFmtId="9" fontId="0" fillId="37" borderId="22" xfId="42" applyFont="1" applyFill="1" applyBorder="1" applyAlignment="1">
      <alignment horizontal="right"/>
    </xf>
    <xf numFmtId="0" fontId="13" fillId="39" borderId="27" xfId="0" applyFont="1" applyFill="1" applyBorder="1" applyAlignment="1">
      <alignment wrapText="1"/>
    </xf>
    <xf numFmtId="0" fontId="13" fillId="39" borderId="27" xfId="0" applyFont="1" applyFill="1" applyBorder="1" applyAlignment="1">
      <alignment vertical="center" wrapText="1"/>
    </xf>
    <xf numFmtId="0" fontId="13" fillId="39" borderId="27" xfId="0" applyFont="1" applyFill="1" applyBorder="1" applyAlignment="1">
      <alignment horizontal="left" vertical="center" wrapText="1"/>
    </xf>
    <xf numFmtId="0" fontId="13" fillId="39" borderId="27" xfId="0" applyFont="1" applyFill="1" applyBorder="1" applyAlignment="1">
      <alignment horizontal="center" vertical="center" wrapText="1"/>
    </xf>
    <xf numFmtId="9" fontId="13" fillId="39" borderId="27" xfId="42" applyFont="1" applyFill="1" applyBorder="1" applyAlignment="1">
      <alignment horizontal="center" vertical="center"/>
    </xf>
    <xf numFmtId="0" fontId="13" fillId="39" borderId="27" xfId="0" applyFont="1" applyFill="1" applyBorder="1" applyAlignment="1">
      <alignment horizontal="center" vertical="center"/>
    </xf>
    <xf numFmtId="0" fontId="20" fillId="38" borderId="22" xfId="0" applyFont="1" applyFill="1" applyBorder="1" applyAlignment="1">
      <alignment horizontal="right"/>
    </xf>
    <xf numFmtId="9" fontId="20" fillId="38" borderId="22" xfId="42" applyFont="1" applyFill="1" applyBorder="1" applyAlignment="1">
      <alignment horizontal="right"/>
    </xf>
    <xf numFmtId="0" fontId="21" fillId="0" borderId="28" xfId="0" applyFont="1" applyBorder="1"/>
    <xf numFmtId="0" fontId="21" fillId="37" borderId="22" xfId="0" applyFont="1" applyFill="1" applyBorder="1"/>
    <xf numFmtId="0" fontId="0" fillId="38" borderId="0" xfId="0" applyFill="1"/>
    <xf numFmtId="0" fontId="0" fillId="38" borderId="0" xfId="0" applyFill="1" applyAlignment="1">
      <alignment horizontal="right"/>
    </xf>
    <xf numFmtId="0" fontId="13" fillId="38" borderId="0" xfId="0" applyFont="1" applyFill="1" applyAlignment="1">
      <alignment wrapText="1"/>
    </xf>
    <xf numFmtId="0" fontId="23" fillId="38" borderId="0" xfId="0" applyFont="1" applyFill="1" applyAlignment="1"/>
    <xf numFmtId="0" fontId="24" fillId="37" borderId="0" xfId="0" applyFont="1" applyFill="1"/>
    <xf numFmtId="0" fontId="20" fillId="42" borderId="29" xfId="0" applyFont="1" applyFill="1" applyBorder="1" applyAlignment="1">
      <alignment horizontal="left" vertical="center" wrapText="1"/>
    </xf>
    <xf numFmtId="0" fontId="21" fillId="37" borderId="32" xfId="0" applyFont="1" applyFill="1" applyBorder="1"/>
    <xf numFmtId="0" fontId="21" fillId="37" borderId="35" xfId="0" applyFont="1" applyFill="1" applyBorder="1"/>
    <xf numFmtId="0" fontId="21" fillId="37" borderId="36" xfId="0" applyFont="1" applyFill="1" applyBorder="1"/>
    <xf numFmtId="0" fontId="20" fillId="0" borderId="0" xfId="0" applyFont="1"/>
    <xf numFmtId="0" fontId="13" fillId="43" borderId="39" xfId="0" applyFont="1" applyFill="1" applyBorder="1"/>
    <xf numFmtId="0" fontId="13" fillId="44" borderId="39" xfId="0" applyFont="1" applyFill="1" applyBorder="1"/>
    <xf numFmtId="0" fontId="13" fillId="44" borderId="39" xfId="0" applyFont="1" applyFill="1" applyBorder="1" applyAlignment="1">
      <alignment horizontal="left" wrapText="1"/>
    </xf>
    <xf numFmtId="0" fontId="13" fillId="44" borderId="39" xfId="0" applyFont="1" applyFill="1" applyBorder="1" applyAlignment="1">
      <alignment horizontal="center" vertical="center"/>
    </xf>
    <xf numFmtId="9" fontId="13" fillId="44" borderId="39" xfId="42" applyFont="1" applyFill="1" applyBorder="1" applyAlignment="1">
      <alignment horizontal="center" vertical="center"/>
    </xf>
    <xf numFmtId="0" fontId="20" fillId="42" borderId="0" xfId="0" applyFont="1" applyFill="1"/>
    <xf numFmtId="0" fontId="20" fillId="42" borderId="0" xfId="0" applyFont="1" applyFill="1" applyAlignment="1">
      <alignment horizontal="right"/>
    </xf>
    <xf numFmtId="9" fontId="20" fillId="42" borderId="0" xfId="42" applyFont="1" applyFill="1" applyAlignment="1">
      <alignment horizontal="right"/>
    </xf>
    <xf numFmtId="0" fontId="13" fillId="43" borderId="0" xfId="0" applyFont="1" applyFill="1"/>
    <xf numFmtId="0" fontId="21" fillId="42" borderId="0" xfId="0" applyFont="1" applyFill="1"/>
    <xf numFmtId="0" fontId="21" fillId="42" borderId="0" xfId="0" applyFont="1" applyFill="1" applyAlignment="1">
      <alignment horizontal="right"/>
    </xf>
    <xf numFmtId="9" fontId="21" fillId="42" borderId="0" xfId="42" applyFont="1" applyFill="1" applyAlignment="1">
      <alignment horizontal="right"/>
    </xf>
    <xf numFmtId="0" fontId="21" fillId="0" borderId="0" xfId="0" applyFont="1"/>
    <xf numFmtId="0" fontId="21" fillId="37" borderId="40" xfId="0" applyFont="1" applyFill="1" applyBorder="1"/>
    <xf numFmtId="0" fontId="21" fillId="0" borderId="39" xfId="0" applyFont="1" applyBorder="1"/>
    <xf numFmtId="0" fontId="21" fillId="0" borderId="39" xfId="0" applyFont="1" applyBorder="1" applyAlignment="1">
      <alignment horizontal="right"/>
    </xf>
    <xf numFmtId="9" fontId="21" fillId="34" borderId="39" xfId="42" applyFont="1" applyFill="1" applyBorder="1" applyAlignment="1">
      <alignment horizontal="right"/>
    </xf>
    <xf numFmtId="9" fontId="21" fillId="33" borderId="39" xfId="42" applyFont="1" applyFill="1" applyBorder="1" applyAlignment="1">
      <alignment horizontal="right"/>
    </xf>
    <xf numFmtId="9" fontId="21" fillId="35" borderId="39" xfId="42" applyFont="1" applyFill="1" applyBorder="1" applyAlignment="1">
      <alignment horizontal="right"/>
    </xf>
    <xf numFmtId="9" fontId="21" fillId="0" borderId="39" xfId="42" applyFont="1" applyFill="1" applyBorder="1" applyAlignment="1">
      <alignment horizontal="right"/>
    </xf>
    <xf numFmtId="9" fontId="21" fillId="36" borderId="39" xfId="42" applyFont="1" applyFill="1" applyBorder="1" applyAlignment="1">
      <alignment horizontal="right"/>
    </xf>
    <xf numFmtId="0" fontId="13" fillId="43" borderId="0" xfId="0" applyFont="1" applyFill="1" applyAlignment="1">
      <alignment horizontal="right"/>
    </xf>
    <xf numFmtId="9" fontId="13" fillId="43" borderId="0" xfId="42" applyFont="1" applyFill="1" applyAlignment="1">
      <alignment horizontal="right"/>
    </xf>
    <xf numFmtId="0" fontId="21" fillId="37" borderId="41" xfId="0" applyFont="1" applyFill="1" applyBorder="1"/>
    <xf numFmtId="0" fontId="21" fillId="37" borderId="42" xfId="0" applyFont="1" applyFill="1" applyBorder="1"/>
    <xf numFmtId="0" fontId="21" fillId="37" borderId="43" xfId="0" applyFont="1" applyFill="1" applyBorder="1"/>
    <xf numFmtId="0" fontId="21" fillId="37" borderId="44" xfId="0" applyFont="1" applyFill="1" applyBorder="1"/>
    <xf numFmtId="0" fontId="21" fillId="37" borderId="45" xfId="0" applyFont="1" applyFill="1" applyBorder="1"/>
    <xf numFmtId="9" fontId="21" fillId="0" borderId="39" xfId="42" applyFont="1" applyBorder="1" applyAlignment="1">
      <alignment horizontal="right"/>
    </xf>
    <xf numFmtId="0" fontId="13" fillId="42" borderId="0" xfId="0" applyFont="1" applyFill="1"/>
    <xf numFmtId="0" fontId="13" fillId="42" borderId="0" xfId="0" applyFont="1" applyFill="1" applyAlignment="1">
      <alignment horizontal="right"/>
    </xf>
    <xf numFmtId="0" fontId="23" fillId="42" borderId="0" xfId="0" applyFont="1" applyFill="1"/>
    <xf numFmtId="0" fontId="0" fillId="0" borderId="0" xfId="0" applyAlignment="1">
      <alignment wrapText="1"/>
    </xf>
    <xf numFmtId="0" fontId="13" fillId="43" borderId="48" xfId="0" applyFont="1" applyFill="1" applyBorder="1" applyAlignment="1">
      <alignment horizontal="left" vertical="center" wrapText="1"/>
    </xf>
    <xf numFmtId="0" fontId="21" fillId="37" borderId="53" xfId="0" applyFont="1" applyFill="1" applyBorder="1"/>
    <xf numFmtId="0" fontId="21" fillId="37" borderId="56" xfId="0" applyFont="1" applyFill="1" applyBorder="1"/>
    <xf numFmtId="0" fontId="21" fillId="37" borderId="59" xfId="0" applyFont="1" applyFill="1" applyBorder="1"/>
    <xf numFmtId="0" fontId="16" fillId="44" borderId="0" xfId="0" applyFont="1" applyFill="1"/>
    <xf numFmtId="0" fontId="13" fillId="45" borderId="0" xfId="0" applyFont="1" applyFill="1"/>
    <xf numFmtId="0" fontId="13" fillId="44" borderId="62" xfId="0" applyFont="1" applyFill="1" applyBorder="1"/>
    <xf numFmtId="0" fontId="13" fillId="44" borderId="62" xfId="0" applyFont="1" applyFill="1" applyBorder="1" applyAlignment="1">
      <alignment horizontal="right"/>
    </xf>
    <xf numFmtId="0" fontId="21" fillId="37" borderId="64" xfId="0" applyFont="1" applyFill="1" applyBorder="1"/>
    <xf numFmtId="0" fontId="21" fillId="0" borderId="65" xfId="0" applyFont="1" applyBorder="1"/>
    <xf numFmtId="0" fontId="21" fillId="0" borderId="65" xfId="0" applyFont="1" applyBorder="1" applyAlignment="1">
      <alignment horizontal="right"/>
    </xf>
    <xf numFmtId="0" fontId="21" fillId="35" borderId="65" xfId="0" applyFont="1" applyFill="1" applyBorder="1" applyAlignment="1">
      <alignment horizontal="right"/>
    </xf>
    <xf numFmtId="0" fontId="21" fillId="33" borderId="65" xfId="0" applyFont="1" applyFill="1" applyBorder="1" applyAlignment="1">
      <alignment horizontal="right"/>
    </xf>
    <xf numFmtId="0" fontId="21" fillId="34" borderId="65" xfId="0" applyFont="1" applyFill="1" applyBorder="1" applyAlignment="1">
      <alignment horizontal="right"/>
    </xf>
    <xf numFmtId="0" fontId="21" fillId="0" borderId="64" xfId="0" applyFont="1" applyBorder="1"/>
    <xf numFmtId="0" fontId="21" fillId="0" borderId="64" xfId="0" applyFont="1" applyBorder="1" applyAlignment="1">
      <alignment horizontal="right"/>
    </xf>
    <xf numFmtId="0" fontId="21" fillId="34" borderId="64" xfId="0" applyFont="1" applyFill="1" applyBorder="1" applyAlignment="1">
      <alignment horizontal="right"/>
    </xf>
    <xf numFmtId="0" fontId="21" fillId="33" borderId="64" xfId="0" applyFont="1" applyFill="1" applyBorder="1" applyAlignment="1">
      <alignment horizontal="right"/>
    </xf>
    <xf numFmtId="0" fontId="21" fillId="35" borderId="64" xfId="0" applyFont="1" applyFill="1" applyBorder="1" applyAlignment="1">
      <alignment horizontal="right"/>
    </xf>
    <xf numFmtId="0" fontId="21" fillId="36" borderId="64" xfId="0" applyFont="1" applyFill="1" applyBorder="1" applyAlignment="1">
      <alignment horizontal="right"/>
    </xf>
    <xf numFmtId="0" fontId="21" fillId="46" borderId="64" xfId="0" applyFont="1" applyFill="1" applyBorder="1" applyAlignment="1">
      <alignment vertical="top" wrapText="1"/>
    </xf>
    <xf numFmtId="0" fontId="21" fillId="0" borderId="63" xfId="0" applyFont="1" applyBorder="1"/>
    <xf numFmtId="0" fontId="21" fillId="0" borderId="63" xfId="0" applyFont="1" applyBorder="1" applyAlignment="1">
      <alignment horizontal="right"/>
    </xf>
    <xf numFmtId="0" fontId="21" fillId="35" borderId="63" xfId="0" applyFont="1" applyFill="1" applyBorder="1" applyAlignment="1">
      <alignment horizontal="right"/>
    </xf>
    <xf numFmtId="0" fontId="21" fillId="34" borderId="63" xfId="0" applyFont="1" applyFill="1" applyBorder="1" applyAlignment="1">
      <alignment horizontal="right"/>
    </xf>
    <xf numFmtId="0" fontId="21" fillId="36" borderId="63" xfId="0" applyFont="1" applyFill="1" applyBorder="1" applyAlignment="1">
      <alignment horizontal="right"/>
    </xf>
    <xf numFmtId="0" fontId="21" fillId="33" borderId="63" xfId="0" applyFont="1" applyFill="1" applyBorder="1" applyAlignment="1">
      <alignment horizontal="right"/>
    </xf>
    <xf numFmtId="0" fontId="21" fillId="0" borderId="62" xfId="0" applyFont="1" applyBorder="1"/>
    <xf numFmtId="0" fontId="21" fillId="0" borderId="67" xfId="0" applyFont="1" applyBorder="1"/>
    <xf numFmtId="0" fontId="21" fillId="0" borderId="68" xfId="0" applyFont="1" applyBorder="1"/>
    <xf numFmtId="0" fontId="21" fillId="46" borderId="62" xfId="0" applyFont="1" applyFill="1" applyBorder="1" applyAlignment="1">
      <alignment vertical="top" wrapText="1"/>
    </xf>
    <xf numFmtId="0" fontId="21" fillId="0" borderId="0" xfId="0" applyFont="1" applyAlignment="1">
      <alignment horizontal="right"/>
    </xf>
    <xf numFmtId="0" fontId="0" fillId="0" borderId="0" xfId="0" applyAlignment="1">
      <alignment horizontal="right"/>
    </xf>
    <xf numFmtId="0" fontId="13" fillId="44" borderId="0" xfId="0" applyFont="1" applyFill="1"/>
    <xf numFmtId="0" fontId="25" fillId="44" borderId="69" xfId="0" applyFont="1" applyFill="1" applyBorder="1" applyAlignment="1">
      <alignment horizontal="left"/>
    </xf>
    <xf numFmtId="0" fontId="20" fillId="42" borderId="69" xfId="0" applyFont="1" applyFill="1" applyBorder="1" applyAlignment="1">
      <alignment horizontal="center" vertical="center"/>
    </xf>
    <xf numFmtId="0" fontId="26" fillId="42" borderId="69" xfId="0" applyFont="1" applyFill="1" applyBorder="1" applyAlignment="1">
      <alignment vertical="center" wrapText="1"/>
    </xf>
    <xf numFmtId="0" fontId="26" fillId="0" borderId="69" xfId="0" applyFont="1" applyBorder="1" applyAlignment="1">
      <alignment vertical="center" wrapText="1"/>
    </xf>
    <xf numFmtId="0" fontId="26" fillId="42" borderId="69" xfId="0" quotePrefix="1" applyFont="1" applyFill="1" applyBorder="1" applyAlignment="1">
      <alignment vertical="center" wrapText="1"/>
    </xf>
    <xf numFmtId="0" fontId="26" fillId="0" borderId="0" xfId="0" applyFont="1" applyAlignment="1">
      <alignment vertical="center" wrapText="1"/>
    </xf>
    <xf numFmtId="0" fontId="20" fillId="0" borderId="52" xfId="0" applyFont="1" applyBorder="1" applyAlignment="1">
      <alignment horizontal="right"/>
    </xf>
    <xf numFmtId="0" fontId="21" fillId="37" borderId="65" xfId="0" applyFont="1" applyFill="1" applyBorder="1"/>
    <xf numFmtId="0" fontId="20" fillId="44" borderId="0" xfId="0" applyFont="1" applyFill="1" applyBorder="1" applyAlignment="1">
      <alignment horizontal="right"/>
    </xf>
    <xf numFmtId="0" fontId="20" fillId="44" borderId="0" xfId="0" applyFont="1" applyFill="1" applyBorder="1"/>
    <xf numFmtId="0" fontId="20" fillId="0" borderId="0" xfId="0" applyFont="1" applyBorder="1"/>
    <xf numFmtId="0" fontId="20" fillId="45" borderId="63" xfId="0" applyFont="1" applyFill="1" applyBorder="1"/>
    <xf numFmtId="0" fontId="20" fillId="45" borderId="63" xfId="0" applyFont="1" applyFill="1" applyBorder="1" applyAlignment="1">
      <alignment horizontal="center" wrapText="1"/>
    </xf>
    <xf numFmtId="0" fontId="20" fillId="45" borderId="63" xfId="0" applyFont="1" applyFill="1" applyBorder="1" applyAlignment="1">
      <alignment horizontal="center" vertical="center" wrapText="1"/>
    </xf>
    <xf numFmtId="0" fontId="25" fillId="44" borderId="69" xfId="0" applyFont="1" applyFill="1" applyBorder="1" applyAlignment="1">
      <alignment horizontal="left"/>
    </xf>
    <xf numFmtId="0" fontId="26" fillId="0" borderId="70" xfId="0" applyFont="1" applyBorder="1" applyAlignment="1">
      <alignment vertical="center" wrapText="1"/>
    </xf>
    <xf numFmtId="0" fontId="27" fillId="48" borderId="70" xfId="0" applyFont="1" applyFill="1" applyBorder="1" applyAlignment="1">
      <alignment horizontal="center" vertical="center"/>
    </xf>
    <xf numFmtId="0" fontId="26" fillId="48" borderId="70" xfId="0" applyFont="1" applyFill="1" applyBorder="1" applyAlignment="1">
      <alignment horizontal="left" vertical="center" wrapText="1"/>
    </xf>
    <xf numFmtId="0" fontId="22" fillId="49" borderId="70" xfId="0" applyFont="1" applyFill="1" applyBorder="1" applyAlignment="1">
      <alignment horizontal="left"/>
    </xf>
    <xf numFmtId="0" fontId="0" fillId="47" borderId="46" xfId="0" applyFill="1" applyBorder="1"/>
    <xf numFmtId="0" fontId="17" fillId="47" borderId="46" xfId="0" applyFont="1" applyFill="1" applyBorder="1"/>
    <xf numFmtId="0" fontId="20" fillId="48" borderId="0" xfId="0" applyFont="1" applyFill="1" applyAlignment="1">
      <alignment horizontal="left" vertical="center" wrapText="1"/>
    </xf>
    <xf numFmtId="0" fontId="0" fillId="47" borderId="72" xfId="0" applyFill="1" applyBorder="1"/>
    <xf numFmtId="0" fontId="21" fillId="49" borderId="71" xfId="0" applyFont="1" applyFill="1" applyBorder="1"/>
    <xf numFmtId="0" fontId="20" fillId="49" borderId="71" xfId="0" applyFont="1" applyFill="1" applyBorder="1" applyAlignment="1">
      <alignment horizontal="left"/>
    </xf>
    <xf numFmtId="0" fontId="21" fillId="49" borderId="71" xfId="0" applyFont="1" applyFill="1" applyBorder="1" applyAlignment="1">
      <alignment horizontal="left"/>
    </xf>
    <xf numFmtId="0" fontId="0" fillId="0" borderId="74" xfId="0" applyBorder="1"/>
    <xf numFmtId="0" fontId="0" fillId="0" borderId="47" xfId="0" applyBorder="1"/>
    <xf numFmtId="0" fontId="17" fillId="0" borderId="47" xfId="0" applyFont="1" applyBorder="1"/>
    <xf numFmtId="0" fontId="13" fillId="49" borderId="75" xfId="0" applyFont="1" applyFill="1" applyBorder="1" applyAlignment="1">
      <alignment horizontal="right"/>
    </xf>
    <xf numFmtId="9" fontId="13" fillId="49" borderId="75" xfId="42" applyFont="1" applyFill="1" applyBorder="1"/>
    <xf numFmtId="9" fontId="13" fillId="49" borderId="75" xfId="42" applyFont="1" applyFill="1" applyBorder="1" applyAlignment="1">
      <alignment horizontal="right"/>
    </xf>
    <xf numFmtId="0" fontId="13" fillId="49" borderId="75" xfId="0" applyFont="1" applyFill="1" applyBorder="1"/>
    <xf numFmtId="0" fontId="21" fillId="49" borderId="75" xfId="0" applyFont="1" applyFill="1" applyBorder="1"/>
    <xf numFmtId="0" fontId="20" fillId="48" borderId="73" xfId="0" applyFont="1" applyFill="1" applyBorder="1" applyAlignment="1">
      <alignment horizontal="left" vertical="center"/>
    </xf>
    <xf numFmtId="0" fontId="20" fillId="48" borderId="76" xfId="0" applyFont="1" applyFill="1" applyBorder="1" applyAlignment="1">
      <alignment horizontal="left"/>
    </xf>
    <xf numFmtId="0" fontId="20" fillId="48" borderId="76" xfId="0" applyFont="1" applyFill="1" applyBorder="1" applyAlignment="1">
      <alignment horizontal="left" wrapText="1"/>
    </xf>
    <xf numFmtId="0" fontId="14" fillId="37" borderId="0" xfId="0" applyFont="1" applyFill="1" applyBorder="1" applyAlignment="1">
      <alignment wrapText="1"/>
    </xf>
    <xf numFmtId="0" fontId="22" fillId="47" borderId="0" xfId="0" applyFont="1" applyFill="1" applyBorder="1" applyAlignment="1"/>
    <xf numFmtId="0" fontId="0" fillId="47" borderId="0" xfId="0" applyFill="1" applyBorder="1" applyAlignment="1">
      <alignment wrapText="1"/>
    </xf>
    <xf numFmtId="0" fontId="14" fillId="47" borderId="0" xfId="0" applyFont="1" applyFill="1" applyBorder="1" applyAlignment="1">
      <alignment wrapText="1"/>
    </xf>
    <xf numFmtId="0" fontId="0" fillId="47" borderId="0" xfId="0" applyFill="1" applyBorder="1"/>
    <xf numFmtId="0" fontId="0" fillId="47" borderId="0" xfId="0" applyFill="1" applyBorder="1" applyAlignment="1">
      <alignment horizontal="right"/>
    </xf>
    <xf numFmtId="0" fontId="0" fillId="47" borderId="77" xfId="0" applyFill="1" applyBorder="1"/>
    <xf numFmtId="0" fontId="20" fillId="48" borderId="76" xfId="0" applyFont="1" applyFill="1" applyBorder="1" applyAlignment="1">
      <alignment horizontal="center" vertical="center"/>
    </xf>
    <xf numFmtId="9" fontId="20" fillId="48" borderId="76" xfId="42" applyFont="1" applyFill="1" applyBorder="1" applyAlignment="1">
      <alignment horizontal="center" vertical="center"/>
    </xf>
    <xf numFmtId="0" fontId="13" fillId="38" borderId="78" xfId="0" applyFont="1" applyFill="1" applyBorder="1" applyAlignment="1">
      <alignment horizontal="right" wrapText="1"/>
    </xf>
    <xf numFmtId="0" fontId="28" fillId="37" borderId="0" xfId="0" applyFont="1" applyFill="1"/>
    <xf numFmtId="0" fontId="21" fillId="37" borderId="81" xfId="0" applyFont="1" applyFill="1" applyBorder="1"/>
    <xf numFmtId="0" fontId="21" fillId="37" borderId="82" xfId="0" applyFont="1" applyFill="1" applyBorder="1"/>
    <xf numFmtId="0" fontId="21" fillId="37" borderId="83" xfId="0" applyFont="1" applyFill="1" applyBorder="1"/>
    <xf numFmtId="0" fontId="20" fillId="48" borderId="80" xfId="0" applyFont="1" applyFill="1" applyBorder="1" applyAlignment="1">
      <alignment horizontal="left" vertical="center" wrapText="1"/>
    </xf>
    <xf numFmtId="0" fontId="20" fillId="48" borderId="0" xfId="0" applyFont="1" applyFill="1" applyAlignment="1"/>
    <xf numFmtId="0" fontId="21" fillId="48" borderId="0" xfId="0" applyFont="1" applyFill="1" applyAlignment="1"/>
    <xf numFmtId="0" fontId="21" fillId="0" borderId="71" xfId="0" applyFont="1" applyBorder="1"/>
    <xf numFmtId="0" fontId="21" fillId="37" borderId="71" xfId="0" applyFont="1" applyFill="1" applyBorder="1"/>
    <xf numFmtId="0" fontId="21" fillId="0" borderId="71" xfId="0" applyFont="1" applyBorder="1" applyAlignment="1">
      <alignment wrapText="1"/>
    </xf>
    <xf numFmtId="0" fontId="21" fillId="0" borderId="71" xfId="0" applyFont="1" applyBorder="1" applyAlignment="1">
      <alignment horizontal="right"/>
    </xf>
    <xf numFmtId="9" fontId="21" fillId="33" borderId="71" xfId="42" applyFont="1" applyFill="1" applyBorder="1"/>
    <xf numFmtId="9" fontId="21" fillId="34" borderId="71" xfId="42" applyFont="1" applyFill="1" applyBorder="1" applyAlignment="1">
      <alignment horizontal="right"/>
    </xf>
    <xf numFmtId="9" fontId="21" fillId="34" borderId="71" xfId="42" applyFont="1" applyFill="1" applyBorder="1"/>
    <xf numFmtId="9" fontId="21" fillId="36" borderId="71" xfId="42" applyFont="1" applyFill="1" applyBorder="1" applyAlignment="1">
      <alignment horizontal="right"/>
    </xf>
    <xf numFmtId="9" fontId="21" fillId="0" borderId="71" xfId="42" applyFont="1" applyFill="1" applyBorder="1" applyAlignment="1">
      <alignment horizontal="right"/>
    </xf>
    <xf numFmtId="9" fontId="21" fillId="33" borderId="71" xfId="42" applyFont="1" applyFill="1" applyBorder="1" applyAlignment="1">
      <alignment horizontal="right"/>
    </xf>
    <xf numFmtId="9" fontId="21" fillId="35" borderId="71" xfId="42" applyFont="1" applyFill="1" applyBorder="1" applyAlignment="1">
      <alignment horizontal="right"/>
    </xf>
    <xf numFmtId="9" fontId="21" fillId="35" borderId="71" xfId="42" applyFont="1" applyFill="1" applyBorder="1"/>
    <xf numFmtId="9" fontId="21" fillId="36" borderId="71" xfId="42" applyFont="1" applyFill="1" applyBorder="1"/>
    <xf numFmtId="0" fontId="0" fillId="0" borderId="71" xfId="0" applyBorder="1" applyAlignment="1">
      <alignment wrapText="1"/>
    </xf>
    <xf numFmtId="0" fontId="0" fillId="0" borderId="71" xfId="0" applyBorder="1"/>
    <xf numFmtId="0" fontId="0" fillId="0" borderId="71" xfId="0" applyBorder="1" applyAlignment="1">
      <alignment horizontal="right"/>
    </xf>
    <xf numFmtId="9" fontId="0" fillId="0" borderId="71" xfId="42" applyFont="1" applyBorder="1"/>
    <xf numFmtId="0" fontId="17" fillId="0" borderId="71" xfId="0" applyFont="1" applyBorder="1"/>
    <xf numFmtId="0" fontId="21" fillId="49" borderId="0" xfId="0" applyFont="1" applyFill="1"/>
    <xf numFmtId="0" fontId="13" fillId="49" borderId="0" xfId="0" applyFont="1" applyFill="1" applyAlignment="1">
      <alignment horizontal="left"/>
    </xf>
    <xf numFmtId="0" fontId="13" fillId="49" borderId="0" xfId="0" applyFont="1" applyFill="1" applyAlignment="1">
      <alignment horizontal="right"/>
    </xf>
    <xf numFmtId="9" fontId="13" fillId="49" borderId="0" xfId="42" applyFont="1" applyFill="1" applyBorder="1"/>
    <xf numFmtId="9" fontId="13" fillId="49" borderId="0" xfId="42" applyFont="1" applyFill="1" applyBorder="1" applyAlignment="1">
      <alignment horizontal="right"/>
    </xf>
    <xf numFmtId="0" fontId="13" fillId="49" borderId="0" xfId="0" applyFont="1" applyFill="1"/>
    <xf numFmtId="0" fontId="21" fillId="37" borderId="14" xfId="0" applyFont="1" applyFill="1" applyBorder="1" applyAlignment="1">
      <alignment horizontal="left"/>
    </xf>
    <xf numFmtId="0" fontId="21" fillId="37" borderId="15" xfId="0" applyFont="1" applyFill="1" applyBorder="1" applyAlignment="1">
      <alignment horizontal="left"/>
    </xf>
    <xf numFmtId="0" fontId="20" fillId="41" borderId="11" xfId="0" applyFont="1" applyFill="1" applyBorder="1" applyAlignment="1">
      <alignment horizontal="left" vertical="center" wrapText="1"/>
    </xf>
    <xf numFmtId="0" fontId="20" fillId="41" borderId="12" xfId="0" applyFont="1" applyFill="1" applyBorder="1" applyAlignment="1">
      <alignment horizontal="left" vertical="center" wrapText="1"/>
    </xf>
    <xf numFmtId="0" fontId="21" fillId="37" borderId="20" xfId="0" applyFont="1" applyFill="1" applyBorder="1" applyAlignment="1">
      <alignment horizontal="left"/>
    </xf>
    <xf numFmtId="0" fontId="21" fillId="37" borderId="21" xfId="0" applyFont="1" applyFill="1" applyBorder="1" applyAlignment="1">
      <alignment horizontal="left"/>
    </xf>
    <xf numFmtId="0" fontId="21" fillId="37" borderId="17" xfId="0" applyFont="1" applyFill="1" applyBorder="1" applyAlignment="1">
      <alignment horizontal="left"/>
    </xf>
    <xf numFmtId="0" fontId="21" fillId="37" borderId="18" xfId="0" applyFont="1" applyFill="1" applyBorder="1" applyAlignment="1">
      <alignment horizontal="left"/>
    </xf>
    <xf numFmtId="0" fontId="13" fillId="40" borderId="0" xfId="0" applyFont="1" applyFill="1" applyAlignment="1">
      <alignment horizontal="left"/>
    </xf>
    <xf numFmtId="0" fontId="13" fillId="39" borderId="22" xfId="0" applyFont="1" applyFill="1" applyBorder="1" applyAlignment="1">
      <alignment horizontal="left"/>
    </xf>
    <xf numFmtId="0" fontId="20" fillId="38" borderId="22" xfId="0" applyFont="1" applyFill="1" applyBorder="1" applyAlignment="1">
      <alignment horizontal="right"/>
    </xf>
    <xf numFmtId="0" fontId="20" fillId="38" borderId="24" xfId="0" applyFont="1" applyFill="1" applyBorder="1" applyAlignment="1">
      <alignment horizontal="center"/>
    </xf>
    <xf numFmtId="0" fontId="20" fillId="38" borderId="25" xfId="0" applyFont="1" applyFill="1" applyBorder="1" applyAlignment="1">
      <alignment horizontal="center"/>
    </xf>
    <xf numFmtId="0" fontId="20" fillId="38" borderId="26" xfId="0" applyFont="1" applyFill="1" applyBorder="1" applyAlignment="1">
      <alignment horizontal="center"/>
    </xf>
    <xf numFmtId="0" fontId="13" fillId="40" borderId="79" xfId="0" applyFont="1" applyFill="1" applyBorder="1" applyAlignment="1">
      <alignment horizontal="center" vertical="center" wrapText="1"/>
    </xf>
    <xf numFmtId="0" fontId="13" fillId="40" borderId="27" xfId="0" applyFont="1" applyFill="1" applyBorder="1" applyAlignment="1">
      <alignment horizontal="center" vertical="center" wrapText="1"/>
    </xf>
    <xf numFmtId="0" fontId="21" fillId="0" borderId="33" xfId="0" applyFont="1" applyBorder="1" applyAlignment="1">
      <alignment horizontal="right"/>
    </xf>
    <xf numFmtId="0" fontId="21" fillId="0" borderId="34" xfId="0" applyFont="1" applyBorder="1" applyAlignment="1">
      <alignment horizontal="right"/>
    </xf>
    <xf numFmtId="0" fontId="20" fillId="42" borderId="30" xfId="0" applyFont="1" applyFill="1" applyBorder="1" applyAlignment="1">
      <alignment horizontal="center" vertical="center" wrapText="1"/>
    </xf>
    <xf numFmtId="0" fontId="20" fillId="42" borderId="31" xfId="0" applyFont="1" applyFill="1" applyBorder="1" applyAlignment="1">
      <alignment horizontal="center" vertical="center" wrapText="1"/>
    </xf>
    <xf numFmtId="0" fontId="21" fillId="0" borderId="37" xfId="0" applyFont="1" applyBorder="1" applyAlignment="1">
      <alignment horizontal="right"/>
    </xf>
    <xf numFmtId="0" fontId="21" fillId="0" borderId="38" xfId="0" applyFont="1" applyBorder="1" applyAlignment="1">
      <alignment horizontal="right"/>
    </xf>
    <xf numFmtId="0" fontId="20" fillId="42" borderId="0" xfId="0" applyFont="1" applyFill="1" applyAlignment="1">
      <alignment horizontal="right"/>
    </xf>
    <xf numFmtId="0" fontId="13" fillId="43" borderId="0" xfId="0" applyFont="1" applyFill="1" applyAlignment="1">
      <alignment horizontal="left"/>
    </xf>
    <xf numFmtId="0" fontId="20" fillId="42" borderId="39" xfId="0" applyFont="1" applyFill="1" applyBorder="1" applyAlignment="1">
      <alignment horizontal="center"/>
    </xf>
    <xf numFmtId="0" fontId="13" fillId="43" borderId="40" xfId="0" applyFont="1" applyFill="1" applyBorder="1" applyAlignment="1">
      <alignment horizontal="center" wrapText="1"/>
    </xf>
    <xf numFmtId="0" fontId="25" fillId="44" borderId="69" xfId="0" applyFont="1" applyFill="1" applyBorder="1" applyAlignment="1">
      <alignment horizontal="left"/>
    </xf>
    <xf numFmtId="0" fontId="21" fillId="37" borderId="86" xfId="0" applyFont="1" applyFill="1" applyBorder="1" applyAlignment="1">
      <alignment horizontal="left"/>
    </xf>
    <xf numFmtId="0" fontId="21" fillId="37" borderId="87" xfId="0" applyFont="1" applyFill="1" applyBorder="1" applyAlignment="1">
      <alignment horizontal="left"/>
    </xf>
    <xf numFmtId="0" fontId="20" fillId="48" borderId="84" xfId="0" applyFont="1" applyFill="1" applyBorder="1" applyAlignment="1">
      <alignment horizontal="left" vertical="center" wrapText="1"/>
    </xf>
    <xf numFmtId="0" fontId="20" fillId="48" borderId="85" xfId="0" applyFont="1" applyFill="1" applyBorder="1" applyAlignment="1">
      <alignment horizontal="left" vertical="center" wrapText="1"/>
    </xf>
    <xf numFmtId="0" fontId="21" fillId="37" borderId="90" xfId="0" applyFont="1" applyFill="1" applyBorder="1" applyAlignment="1">
      <alignment horizontal="left"/>
    </xf>
    <xf numFmtId="0" fontId="21" fillId="37" borderId="91" xfId="0" applyFont="1" applyFill="1" applyBorder="1" applyAlignment="1">
      <alignment horizontal="left"/>
    </xf>
    <xf numFmtId="0" fontId="21" fillId="37" borderId="88" xfId="0" applyFont="1" applyFill="1" applyBorder="1" applyAlignment="1">
      <alignment horizontal="left"/>
    </xf>
    <xf numFmtId="0" fontId="21" fillId="37" borderId="89" xfId="0" applyFont="1" applyFill="1" applyBorder="1" applyAlignment="1">
      <alignment horizontal="left"/>
    </xf>
    <xf numFmtId="0" fontId="22" fillId="47" borderId="71" xfId="0" applyFont="1" applyFill="1" applyBorder="1" applyAlignment="1">
      <alignment horizontal="center"/>
    </xf>
    <xf numFmtId="0" fontId="13" fillId="49" borderId="71" xfId="0" applyFont="1" applyFill="1" applyBorder="1" applyAlignment="1">
      <alignment horizontal="center" vertical="center" wrapText="1"/>
    </xf>
    <xf numFmtId="0" fontId="22" fillId="49" borderId="70" xfId="0" applyFont="1" applyFill="1" applyBorder="1" applyAlignment="1">
      <alignment horizontal="left"/>
    </xf>
    <xf numFmtId="0" fontId="21" fillId="37" borderId="0" xfId="0" applyFont="1" applyFill="1" applyAlignment="1">
      <alignment horizontal="right"/>
    </xf>
    <xf numFmtId="0" fontId="13" fillId="43" borderId="49" xfId="0" applyFont="1" applyFill="1" applyBorder="1" applyAlignment="1">
      <alignment horizontal="center" wrapText="1"/>
    </xf>
    <xf numFmtId="0" fontId="13" fillId="43" borderId="50" xfId="0" applyFont="1" applyFill="1" applyBorder="1" applyAlignment="1">
      <alignment horizontal="center" wrapText="1"/>
    </xf>
    <xf numFmtId="0" fontId="13" fillId="43" borderId="51" xfId="0" applyFont="1" applyFill="1" applyBorder="1" applyAlignment="1">
      <alignment horizontal="center" wrapText="1"/>
    </xf>
    <xf numFmtId="0" fontId="13" fillId="43" borderId="52" xfId="0" applyFont="1" applyFill="1" applyBorder="1" applyAlignment="1">
      <alignment horizontal="center" wrapText="1"/>
    </xf>
    <xf numFmtId="0" fontId="21" fillId="0" borderId="54" xfId="0" applyFont="1" applyBorder="1" applyAlignment="1">
      <alignment horizontal="right"/>
    </xf>
    <xf numFmtId="0" fontId="21" fillId="0" borderId="55" xfId="0" applyFont="1" applyBorder="1" applyAlignment="1">
      <alignment horizontal="right"/>
    </xf>
    <xf numFmtId="0" fontId="21" fillId="0" borderId="57" xfId="0" applyFont="1" applyBorder="1" applyAlignment="1">
      <alignment horizontal="right"/>
    </xf>
    <xf numFmtId="0" fontId="21" fillId="0" borderId="58" xfId="0" applyFont="1" applyBorder="1" applyAlignment="1">
      <alignment horizontal="right"/>
    </xf>
    <xf numFmtId="0" fontId="21" fillId="0" borderId="60" xfId="0" applyFont="1" applyBorder="1" applyAlignment="1">
      <alignment horizontal="right"/>
    </xf>
    <xf numFmtId="0" fontId="21" fillId="0" borderId="61" xfId="0" applyFont="1" applyBorder="1" applyAlignment="1">
      <alignment horizontal="right"/>
    </xf>
    <xf numFmtId="0" fontId="13" fillId="44" borderId="62" xfId="0" applyFont="1" applyFill="1" applyBorder="1" applyAlignment="1">
      <alignment horizontal="right"/>
    </xf>
    <xf numFmtId="0" fontId="13" fillId="43" borderId="52" xfId="0" applyFont="1" applyFill="1" applyBorder="1" applyAlignment="1">
      <alignment horizontal="left"/>
    </xf>
    <xf numFmtId="0" fontId="13" fillId="43" borderId="66" xfId="0" applyFont="1" applyFill="1" applyBorder="1" applyAlignment="1">
      <alignment horizontal="left"/>
    </xf>
    <xf numFmtId="0" fontId="13" fillId="43" borderId="62" xfId="0" applyFont="1" applyFill="1" applyBorder="1" applyAlignment="1">
      <alignment horizontal="left"/>
    </xf>
    <xf numFmtId="0" fontId="13" fillId="44" borderId="62" xfId="0" applyFont="1" applyFill="1" applyBorder="1" applyAlignment="1">
      <alignment horizontal="center"/>
    </xf>
    <xf numFmtId="0" fontId="13" fillId="49" borderId="92" xfId="0" applyFont="1" applyFill="1" applyBorder="1" applyAlignment="1">
      <alignment horizontal="right"/>
    </xf>
    <xf numFmtId="0" fontId="13" fillId="49" borderId="93" xfId="0" applyFont="1" applyFill="1" applyBorder="1" applyAlignment="1">
      <alignment horizontal="right"/>
    </xf>
    <xf numFmtId="0" fontId="13" fillId="49" borderId="94" xfId="0" applyFont="1" applyFill="1" applyBorder="1" applyAlignment="1">
      <alignment horizontal="right"/>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Percent" xfId="42" builtinId="5"/>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006098"/>
      <color rgb="FFB8D7E9"/>
      <color rgb="FF0D3B5E"/>
      <color rgb="FF9053A1"/>
      <color rgb="FF44555F"/>
      <color rgb="FF00AAA7"/>
      <color rgb="FFAA7EB9"/>
      <color rgb="FF27BDBC"/>
      <color rgb="FFF48221"/>
      <color rgb="FFD9EF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1" Type="http://schemas.openxmlformats.org/officeDocument/2006/relationships/image" Target="../media/image4.jpeg"/></Relationships>
</file>

<file path=xl/drawings/_rels/drawing9.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208609</xdr:colOff>
      <xdr:row>11</xdr:row>
      <xdr:rowOff>28306</xdr:rowOff>
    </xdr:to>
    <xdr:pic>
      <xdr:nvPicPr>
        <xdr:cNvPr id="2" name="Picture 1">
          <a:extLst>
            <a:ext uri="{FF2B5EF4-FFF2-40B4-BE49-F238E27FC236}">
              <a16:creationId xmlns:a16="http://schemas.microsoft.com/office/drawing/2014/main" id="{E87274E0-E99B-6579-8CF9-16F298A2F0CC}"/>
            </a:ext>
          </a:extLst>
        </xdr:cNvPr>
        <xdr:cNvPicPr>
          <a:picLocks noChangeAspect="1"/>
        </xdr:cNvPicPr>
      </xdr:nvPicPr>
      <xdr:blipFill rotWithShape="1">
        <a:blip xmlns:r="http://schemas.openxmlformats.org/officeDocument/2006/relationships" r:embed="rId1"/>
        <a:srcRect t="1328"/>
        <a:stretch/>
      </xdr:blipFill>
      <xdr:spPr>
        <a:xfrm>
          <a:off x="0" y="0"/>
          <a:ext cx="7523809" cy="2123806"/>
        </a:xfrm>
        <a:prstGeom prst="rect">
          <a:avLst/>
        </a:prstGeom>
      </xdr:spPr>
    </xdr:pic>
    <xdr:clientData/>
  </xdr:twoCellAnchor>
  <xdr:twoCellAnchor>
    <xdr:from>
      <xdr:col>0</xdr:col>
      <xdr:colOff>19050</xdr:colOff>
      <xdr:row>11</xdr:row>
      <xdr:rowOff>190499</xdr:rowOff>
    </xdr:from>
    <xdr:to>
      <xdr:col>13</xdr:col>
      <xdr:colOff>514350</xdr:colOff>
      <xdr:row>44</xdr:row>
      <xdr:rowOff>38100</xdr:rowOff>
    </xdr:to>
    <xdr:sp macro="" textlink="">
      <xdr:nvSpPr>
        <xdr:cNvPr id="3" name="TextBox 2">
          <a:extLst>
            <a:ext uri="{FF2B5EF4-FFF2-40B4-BE49-F238E27FC236}">
              <a16:creationId xmlns:a16="http://schemas.microsoft.com/office/drawing/2014/main" id="{D2348B3C-4C2B-0C66-1EFC-D30A4D16C9C3}"/>
            </a:ext>
          </a:extLst>
        </xdr:cNvPr>
        <xdr:cNvSpPr txBox="1"/>
      </xdr:nvSpPr>
      <xdr:spPr>
        <a:xfrm>
          <a:off x="19050" y="2285999"/>
          <a:ext cx="8420100" cy="61341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1">
              <a:solidFill>
                <a:srgbClr val="F48221"/>
              </a:solidFill>
              <a:effectLst/>
              <a:latin typeface="+mn-lt"/>
              <a:ea typeface="+mn-ea"/>
              <a:cs typeface="+mn-cs"/>
            </a:rPr>
            <a:t>National Asthma</a:t>
          </a:r>
          <a:r>
            <a:rPr lang="en-GB" sz="1400" b="1" baseline="0">
              <a:solidFill>
                <a:srgbClr val="F48221"/>
              </a:solidFill>
              <a:effectLst/>
              <a:latin typeface="+mn-lt"/>
              <a:ea typeface="+mn-ea"/>
              <a:cs typeface="+mn-cs"/>
            </a:rPr>
            <a:t> and COPD Audit Programme (NACAP)</a:t>
          </a:r>
          <a:endParaRPr lang="en-GB" sz="1400">
            <a:solidFill>
              <a:srgbClr val="F48221"/>
            </a:solidFill>
            <a:effectLst/>
          </a:endParaRPr>
        </a:p>
        <a:p>
          <a:r>
            <a:rPr lang="en-GB" sz="1400" b="1" baseline="0">
              <a:solidFill>
                <a:srgbClr val="F48221"/>
              </a:solidFill>
              <a:effectLst/>
              <a:latin typeface="+mn-lt"/>
              <a:ea typeface="+mn-ea"/>
              <a:cs typeface="+mn-cs"/>
            </a:rPr>
            <a:t>Clinical audit 2022: Benchmarked key indicator reports</a:t>
          </a:r>
        </a:p>
        <a:p>
          <a:endParaRPr lang="en-GB" sz="1100" b="1" baseline="0">
            <a:solidFill>
              <a:schemeClr val="dk1"/>
            </a:solidFill>
            <a:effectLst/>
            <a:latin typeface="+mn-lt"/>
            <a:ea typeface="+mn-ea"/>
            <a:cs typeface="+mn-cs"/>
          </a:endParaRPr>
        </a:p>
        <a:p>
          <a:pPr eaLnBrk="1" fontAlgn="auto" latinLnBrk="0" hangingPunct="1"/>
          <a:r>
            <a:rPr lang="en-GB" sz="1100">
              <a:solidFill>
                <a:srgbClr val="44555F"/>
              </a:solidFill>
              <a:effectLst/>
              <a:latin typeface="+mn-lt"/>
              <a:ea typeface="+mn-ea"/>
              <a:cs typeface="+mn-cs"/>
            </a:rPr>
            <a:t>This benchmarked</a:t>
          </a:r>
          <a:r>
            <a:rPr lang="en-GB" sz="1100" baseline="0">
              <a:solidFill>
                <a:srgbClr val="44555F"/>
              </a:solidFill>
              <a:effectLst/>
              <a:latin typeface="+mn-lt"/>
              <a:ea typeface="+mn-ea"/>
              <a:cs typeface="+mn-cs"/>
            </a:rPr>
            <a:t> key indicator (BKI) </a:t>
          </a:r>
          <a:r>
            <a:rPr lang="en-GB" sz="1100">
              <a:solidFill>
                <a:srgbClr val="44555F"/>
              </a:solidFill>
              <a:effectLst/>
              <a:latin typeface="+mn-lt"/>
              <a:ea typeface="+mn-ea"/>
              <a:cs typeface="+mn-cs"/>
            </a:rPr>
            <a:t>report presents data</a:t>
          </a:r>
          <a:r>
            <a:rPr lang="en-GB" sz="1100" baseline="0">
              <a:solidFill>
                <a:srgbClr val="44555F"/>
              </a:solidFill>
              <a:effectLst/>
              <a:latin typeface="+mn-lt"/>
              <a:ea typeface="+mn-ea"/>
              <a:cs typeface="+mn-cs"/>
            </a:rPr>
            <a:t> from NACAP's clinical audits for asthma, COPD and pulmonary rehabilitation. Further information can be found on the relevant introduction tab. </a:t>
          </a:r>
        </a:p>
        <a:p>
          <a:pPr eaLnBrk="1" fontAlgn="auto" latinLnBrk="0" hangingPunct="1"/>
          <a:endParaRPr lang="en-GB">
            <a:solidFill>
              <a:srgbClr val="44555F"/>
            </a:solidFill>
            <a:effectLst/>
          </a:endParaRPr>
        </a:p>
        <a:p>
          <a:pPr eaLnBrk="1" fontAlgn="auto" latinLnBrk="0" hangingPunct="1"/>
          <a:r>
            <a:rPr lang="en-GB" sz="1100" b="1">
              <a:solidFill>
                <a:srgbClr val="44555F"/>
              </a:solidFill>
              <a:effectLst/>
              <a:latin typeface="+mn-lt"/>
              <a:ea typeface="+mn-ea"/>
              <a:cs typeface="+mn-cs"/>
            </a:rPr>
            <a:t>Hospital</a:t>
          </a:r>
          <a:r>
            <a:rPr lang="en-GB" sz="1100" b="1" baseline="0">
              <a:solidFill>
                <a:srgbClr val="44555F"/>
              </a:solidFill>
              <a:effectLst/>
              <a:latin typeface="+mn-lt"/>
              <a:ea typeface="+mn-ea"/>
              <a:cs typeface="+mn-cs"/>
            </a:rPr>
            <a:t> details are additionally accompanied by trust, region and integrated care system (England only) and local health board (Wales only) information to allow easy benchmarking at national and local levels. </a:t>
          </a:r>
        </a:p>
        <a:p>
          <a:pPr eaLnBrk="1" fontAlgn="auto" latinLnBrk="0" hangingPunct="1"/>
          <a:endParaRPr lang="en-GB">
            <a:solidFill>
              <a:srgbClr val="44555F"/>
            </a:solidFill>
            <a:effectLst/>
          </a:endParaRPr>
        </a:p>
        <a:p>
          <a:pPr eaLnBrk="1" fontAlgn="auto" latinLnBrk="0" hangingPunct="1"/>
          <a:r>
            <a:rPr lang="en-GB" sz="1100">
              <a:solidFill>
                <a:srgbClr val="44555F"/>
              </a:solidFill>
              <a:effectLst/>
              <a:latin typeface="+mn-lt"/>
              <a:ea typeface="+mn-ea"/>
              <a:cs typeface="+mn-cs"/>
            </a:rPr>
            <a:t>Benchmarked</a:t>
          </a:r>
          <a:r>
            <a:rPr lang="en-GB" sz="1100" baseline="0">
              <a:solidFill>
                <a:srgbClr val="44555F"/>
              </a:solidFill>
              <a:effectLst/>
              <a:latin typeface="+mn-lt"/>
              <a:ea typeface="+mn-ea"/>
              <a:cs typeface="+mn-cs"/>
            </a:rPr>
            <a:t> key indicators (BKI) and improvement priorities have been selected based on national standards and guidelines, as well as evidence from supporting services to deliver high-value care. Suggestions to help services achieve improvement priorities can be found in the summary report, Drawing breath.</a:t>
          </a:r>
          <a:endParaRPr lang="en-GB">
            <a:solidFill>
              <a:srgbClr val="F48221"/>
            </a:solidFill>
            <a:effectLst/>
          </a:endParaRPr>
        </a:p>
        <a:p>
          <a:endParaRPr lang="en-GB">
            <a:effectLst/>
          </a:endParaRPr>
        </a:p>
        <a:p>
          <a:r>
            <a:rPr lang="en-GB" sz="1400" b="1">
              <a:solidFill>
                <a:srgbClr val="F48221"/>
              </a:solidFill>
              <a:effectLst/>
            </a:rPr>
            <a:t>Contents</a:t>
          </a:r>
        </a:p>
        <a:p>
          <a:endParaRPr lang="en-GB" sz="400" b="1">
            <a:solidFill>
              <a:srgbClr val="F48221"/>
            </a:solidFill>
            <a:effectLst/>
          </a:endParaRPr>
        </a:p>
        <a:p>
          <a:r>
            <a:rPr lang="en-GB">
              <a:solidFill>
                <a:srgbClr val="44555F"/>
              </a:solidFill>
              <a:effectLst/>
            </a:rPr>
            <a:t>Tab</a:t>
          </a:r>
          <a:r>
            <a:rPr lang="en-GB" baseline="0">
              <a:solidFill>
                <a:srgbClr val="44555F"/>
              </a:solidFill>
              <a:effectLst/>
            </a:rPr>
            <a:t> 1: Introduction</a:t>
          </a:r>
        </a:p>
        <a:p>
          <a:endParaRPr lang="en-GB" sz="400">
            <a:solidFill>
              <a:srgbClr val="44555F"/>
            </a:solidFill>
            <a:effectLst/>
          </a:endParaRPr>
        </a:p>
        <a:p>
          <a:r>
            <a:rPr lang="en-GB" sz="1200" b="1">
              <a:solidFill>
                <a:srgbClr val="9053A1"/>
              </a:solidFill>
              <a:effectLst/>
            </a:rPr>
            <a:t>Adult asthma </a:t>
          </a:r>
        </a:p>
        <a:p>
          <a:r>
            <a:rPr lang="en-GB" sz="1100" b="0">
              <a:solidFill>
                <a:srgbClr val="44555F"/>
              </a:solidFill>
              <a:effectLst/>
              <a:latin typeface="+mn-lt"/>
              <a:ea typeface="+mn-ea"/>
              <a:cs typeface="+mn-cs"/>
            </a:rPr>
            <a:t>Tab 2: Introduction</a:t>
          </a:r>
          <a:endParaRPr lang="en-GB">
            <a:solidFill>
              <a:srgbClr val="44555F"/>
            </a:solidFill>
            <a:effectLst/>
          </a:endParaRPr>
        </a:p>
        <a:p>
          <a:r>
            <a:rPr lang="en-GB" sz="1100" b="0">
              <a:solidFill>
                <a:srgbClr val="44555F"/>
              </a:solidFill>
              <a:effectLst/>
              <a:latin typeface="+mn-lt"/>
              <a:ea typeface="+mn-ea"/>
              <a:cs typeface="+mn-cs"/>
            </a:rPr>
            <a:t>Tab</a:t>
          </a:r>
          <a:r>
            <a:rPr lang="en-GB" sz="1100" b="0" baseline="0">
              <a:solidFill>
                <a:srgbClr val="44555F"/>
              </a:solidFill>
              <a:effectLst/>
              <a:latin typeface="+mn-lt"/>
              <a:ea typeface="+mn-ea"/>
              <a:cs typeface="+mn-cs"/>
            </a:rPr>
            <a:t> 3: Benchmarked key indicators - Summary of national and hopsital level performance against KPIs </a:t>
          </a:r>
          <a:endParaRPr lang="en-GB">
            <a:solidFill>
              <a:srgbClr val="44555F"/>
            </a:solidFill>
            <a:effectLst/>
          </a:endParaRPr>
        </a:p>
        <a:p>
          <a:r>
            <a:rPr lang="en-GB" sz="1100" b="0" baseline="0">
              <a:solidFill>
                <a:srgbClr val="44555F"/>
              </a:solidFill>
              <a:effectLst/>
              <a:latin typeface="+mn-lt"/>
              <a:ea typeface="+mn-ea"/>
              <a:cs typeface="+mn-cs"/>
            </a:rPr>
            <a:t>Tab 4: KPI information - Rationale and criteria for meeting each KPI</a:t>
          </a:r>
        </a:p>
        <a:p>
          <a:endParaRPr lang="en-GB" sz="400" b="0" baseline="0">
            <a:solidFill>
              <a:srgbClr val="44555F"/>
            </a:solidFill>
            <a:effectLst/>
            <a:latin typeface="+mn-lt"/>
            <a:ea typeface="+mn-ea"/>
            <a:cs typeface="+mn-cs"/>
          </a:endParaRPr>
        </a:p>
        <a:p>
          <a:r>
            <a:rPr lang="en-GB" sz="1200" b="1" baseline="0">
              <a:solidFill>
                <a:srgbClr val="27BDBC"/>
              </a:solidFill>
              <a:effectLst/>
              <a:latin typeface="+mn-lt"/>
              <a:ea typeface="+mn-ea"/>
              <a:cs typeface="+mn-cs"/>
            </a:rPr>
            <a:t>COPD</a:t>
          </a:r>
        </a:p>
        <a:p>
          <a:r>
            <a:rPr lang="en-GB" sz="1100" b="0">
              <a:solidFill>
                <a:srgbClr val="44555F"/>
              </a:solidFill>
              <a:effectLst/>
              <a:latin typeface="+mn-lt"/>
              <a:ea typeface="+mn-ea"/>
              <a:cs typeface="+mn-cs"/>
            </a:rPr>
            <a:t>Tab 5: Introduction</a:t>
          </a:r>
          <a:endParaRPr lang="en-GB">
            <a:solidFill>
              <a:srgbClr val="44555F"/>
            </a:solidFill>
            <a:effectLst/>
          </a:endParaRPr>
        </a:p>
        <a:p>
          <a:r>
            <a:rPr lang="en-GB" sz="1100" b="0">
              <a:solidFill>
                <a:srgbClr val="44555F"/>
              </a:solidFill>
              <a:effectLst/>
              <a:latin typeface="+mn-lt"/>
              <a:ea typeface="+mn-ea"/>
              <a:cs typeface="+mn-cs"/>
            </a:rPr>
            <a:t>Tab</a:t>
          </a:r>
          <a:r>
            <a:rPr lang="en-GB" sz="1100" b="0" baseline="0">
              <a:solidFill>
                <a:srgbClr val="44555F"/>
              </a:solidFill>
              <a:effectLst/>
              <a:latin typeface="+mn-lt"/>
              <a:ea typeface="+mn-ea"/>
              <a:cs typeface="+mn-cs"/>
            </a:rPr>
            <a:t> 6: Benchmarked key indicators - Summary of national and hopsital level performance against KPIs </a:t>
          </a:r>
          <a:endParaRPr lang="en-GB">
            <a:solidFill>
              <a:srgbClr val="44555F"/>
            </a:solidFill>
            <a:effectLst/>
          </a:endParaRPr>
        </a:p>
        <a:p>
          <a:r>
            <a:rPr lang="en-GB" sz="1100" b="0" baseline="0">
              <a:solidFill>
                <a:srgbClr val="44555F"/>
              </a:solidFill>
              <a:effectLst/>
              <a:latin typeface="+mn-lt"/>
              <a:ea typeface="+mn-ea"/>
              <a:cs typeface="+mn-cs"/>
            </a:rPr>
            <a:t>Tab 7: KPI information - Rationale and criteria for meeting each KPI</a:t>
          </a:r>
        </a:p>
        <a:p>
          <a:endParaRPr lang="en-GB" sz="400" b="0" baseline="0">
            <a:solidFill>
              <a:srgbClr val="44555F"/>
            </a:solidFill>
            <a:effectLst/>
            <a:latin typeface="+mn-lt"/>
            <a:ea typeface="+mn-ea"/>
            <a:cs typeface="+mn-cs"/>
          </a:endParaRPr>
        </a:p>
        <a:p>
          <a:r>
            <a:rPr lang="en-GB" sz="1200" b="1" baseline="0">
              <a:solidFill>
                <a:srgbClr val="006098"/>
              </a:solidFill>
              <a:effectLst/>
              <a:latin typeface="+mn-lt"/>
              <a:ea typeface="+mn-ea"/>
              <a:cs typeface="+mn-cs"/>
            </a:rPr>
            <a:t>Children and young people asthma</a:t>
          </a:r>
        </a:p>
        <a:p>
          <a:r>
            <a:rPr lang="en-GB" sz="1100" b="0">
              <a:solidFill>
                <a:srgbClr val="44555F"/>
              </a:solidFill>
              <a:effectLst/>
              <a:latin typeface="+mn-lt"/>
              <a:ea typeface="+mn-ea"/>
              <a:cs typeface="+mn-cs"/>
            </a:rPr>
            <a:t>Tab 8: Introduction</a:t>
          </a:r>
          <a:endParaRPr lang="en-GB">
            <a:solidFill>
              <a:srgbClr val="44555F"/>
            </a:solidFill>
            <a:effectLst/>
          </a:endParaRPr>
        </a:p>
        <a:p>
          <a:r>
            <a:rPr lang="en-GB" sz="1100" b="0">
              <a:solidFill>
                <a:srgbClr val="44555F"/>
              </a:solidFill>
              <a:effectLst/>
              <a:latin typeface="+mn-lt"/>
              <a:ea typeface="+mn-ea"/>
              <a:cs typeface="+mn-cs"/>
            </a:rPr>
            <a:t>Tab</a:t>
          </a:r>
          <a:r>
            <a:rPr lang="en-GB" sz="1100" b="0" baseline="0">
              <a:solidFill>
                <a:srgbClr val="44555F"/>
              </a:solidFill>
              <a:effectLst/>
              <a:latin typeface="+mn-lt"/>
              <a:ea typeface="+mn-ea"/>
              <a:cs typeface="+mn-cs"/>
            </a:rPr>
            <a:t> 9: Benchmarked key indicators - Summary of national and hopsital level performance against KPIs </a:t>
          </a:r>
          <a:endParaRPr lang="en-GB">
            <a:solidFill>
              <a:srgbClr val="44555F"/>
            </a:solidFill>
            <a:effectLst/>
          </a:endParaRPr>
        </a:p>
        <a:p>
          <a:r>
            <a:rPr lang="en-GB" sz="1100" b="0" baseline="0">
              <a:solidFill>
                <a:srgbClr val="44555F"/>
              </a:solidFill>
              <a:effectLst/>
              <a:latin typeface="+mn-lt"/>
              <a:ea typeface="+mn-ea"/>
              <a:cs typeface="+mn-cs"/>
            </a:rPr>
            <a:t>Tab 10: KPI information - Rationale and criteria for meeting each KPI</a:t>
          </a:r>
        </a:p>
        <a:p>
          <a:endParaRPr lang="en-GB" sz="400" b="0" baseline="0">
            <a:solidFill>
              <a:srgbClr val="44555F"/>
            </a:solidFill>
            <a:effectLst/>
            <a:latin typeface="+mn-lt"/>
            <a:ea typeface="+mn-ea"/>
            <a:cs typeface="+mn-cs"/>
          </a:endParaRPr>
        </a:p>
        <a:p>
          <a:r>
            <a:rPr lang="en-GB" sz="1200" b="1" baseline="0">
              <a:solidFill>
                <a:srgbClr val="00AAA7"/>
              </a:solidFill>
              <a:effectLst/>
              <a:latin typeface="+mn-lt"/>
              <a:ea typeface="+mn-ea"/>
              <a:cs typeface="+mn-cs"/>
            </a:rPr>
            <a:t>Pulmonary rehabilitation </a:t>
          </a:r>
        </a:p>
        <a:p>
          <a:r>
            <a:rPr lang="en-GB" sz="1100" b="0">
              <a:solidFill>
                <a:srgbClr val="44555F"/>
              </a:solidFill>
              <a:effectLst/>
              <a:latin typeface="+mn-lt"/>
              <a:ea typeface="+mn-ea"/>
              <a:cs typeface="+mn-cs"/>
            </a:rPr>
            <a:t>Tab 11: Introduction</a:t>
          </a:r>
          <a:endParaRPr lang="en-GB">
            <a:solidFill>
              <a:srgbClr val="44555F"/>
            </a:solidFill>
            <a:effectLst/>
          </a:endParaRPr>
        </a:p>
        <a:p>
          <a:r>
            <a:rPr lang="en-GB" sz="1100" b="0">
              <a:solidFill>
                <a:srgbClr val="44555F"/>
              </a:solidFill>
              <a:effectLst/>
              <a:latin typeface="+mn-lt"/>
              <a:ea typeface="+mn-ea"/>
              <a:cs typeface="+mn-cs"/>
            </a:rPr>
            <a:t>Tab</a:t>
          </a:r>
          <a:r>
            <a:rPr lang="en-GB" sz="1100" b="0" baseline="0">
              <a:solidFill>
                <a:srgbClr val="44555F"/>
              </a:solidFill>
              <a:effectLst/>
              <a:latin typeface="+mn-lt"/>
              <a:ea typeface="+mn-ea"/>
              <a:cs typeface="+mn-cs"/>
            </a:rPr>
            <a:t> 12: Benchmarked key indicators - Summary of national and hopsital level performance against KPIs </a:t>
          </a:r>
          <a:endParaRPr lang="en-GB">
            <a:solidFill>
              <a:srgbClr val="44555F"/>
            </a:solidFill>
            <a:effectLst/>
          </a:endParaRPr>
        </a:p>
        <a:p>
          <a:r>
            <a:rPr lang="en-GB" sz="1100" b="0" baseline="0">
              <a:solidFill>
                <a:srgbClr val="44555F"/>
              </a:solidFill>
              <a:effectLst/>
              <a:latin typeface="+mn-lt"/>
              <a:ea typeface="+mn-ea"/>
              <a:cs typeface="+mn-cs"/>
            </a:rPr>
            <a:t>Tab 13: KPI information - Rationale and criteria for meeting each KPI</a:t>
          </a:r>
          <a:endParaRPr lang="en-GB">
            <a:solidFill>
              <a:srgbClr val="44555F"/>
            </a:solidFill>
            <a:effectLst/>
          </a:endParaRPr>
        </a:p>
        <a:p>
          <a:endParaRPr lang="en-GB">
            <a:solidFill>
              <a:srgbClr val="44555F"/>
            </a:solidFill>
            <a:effectLst/>
          </a:endParaRPr>
        </a:p>
        <a:p>
          <a:endParaRPr lang="en-GB">
            <a:solidFill>
              <a:srgbClr val="44555F"/>
            </a:solidFill>
            <a:effectLst/>
          </a:endParaRPr>
        </a:p>
        <a:p>
          <a:endParaRPr lang="en-GB">
            <a:solidFill>
              <a:srgbClr val="44555F"/>
            </a:solidFill>
            <a:effectLst/>
          </a:endParaRPr>
        </a:p>
        <a:p>
          <a:endParaRPr lang="en-GB">
            <a:effectLst/>
          </a:endParaRPr>
        </a:p>
        <a:p>
          <a:endParaRPr lang="en-GB">
            <a:effectLst/>
          </a:endParaRPr>
        </a:p>
        <a:p>
          <a:endParaRPr lang="en-GB">
            <a:effectLst/>
          </a:endParaRPr>
        </a:p>
        <a:p>
          <a:endParaRPr lang="en-GB">
            <a:effectLst/>
          </a:endParaRPr>
        </a:p>
        <a:p>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0</xdr:colOff>
      <xdr:row>15</xdr:row>
      <xdr:rowOff>102551</xdr:rowOff>
    </xdr:to>
    <xdr:pic>
      <xdr:nvPicPr>
        <xdr:cNvPr id="3" name="Picture 2">
          <a:extLst>
            <a:ext uri="{FF2B5EF4-FFF2-40B4-BE49-F238E27FC236}">
              <a16:creationId xmlns:a16="http://schemas.microsoft.com/office/drawing/2014/main" id="{E69EE7CE-C01E-4EBB-8A6C-EB3F102B51B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0" y="0"/>
          <a:ext cx="8520952" cy="2963861"/>
        </a:xfrm>
        <a:prstGeom prst="rect">
          <a:avLst/>
        </a:prstGeom>
      </xdr:spPr>
    </xdr:pic>
    <xdr:clientData/>
  </xdr:twoCellAnchor>
  <xdr:twoCellAnchor>
    <xdr:from>
      <xdr:col>0</xdr:col>
      <xdr:colOff>0</xdr:colOff>
      <xdr:row>16</xdr:row>
      <xdr:rowOff>0</xdr:rowOff>
    </xdr:from>
    <xdr:to>
      <xdr:col>17</xdr:col>
      <xdr:colOff>140634</xdr:colOff>
      <xdr:row>19</xdr:row>
      <xdr:rowOff>0</xdr:rowOff>
    </xdr:to>
    <xdr:sp macro="" textlink="">
      <xdr:nvSpPr>
        <xdr:cNvPr id="4" name="TextBox 3">
          <a:extLst>
            <a:ext uri="{FF2B5EF4-FFF2-40B4-BE49-F238E27FC236}">
              <a16:creationId xmlns:a16="http://schemas.microsoft.com/office/drawing/2014/main" id="{407C153D-4AE1-49A3-AA5B-9FF3FCF02D7D}"/>
            </a:ext>
          </a:extLst>
        </xdr:cNvPr>
        <xdr:cNvSpPr txBox="1"/>
      </xdr:nvSpPr>
      <xdr:spPr>
        <a:xfrm>
          <a:off x="0" y="3048000"/>
          <a:ext cx="10848975" cy="571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1">
              <a:solidFill>
                <a:srgbClr val="9053A1"/>
              </a:solidFill>
              <a:effectLst/>
              <a:latin typeface="+mn-lt"/>
              <a:ea typeface="+mn-ea"/>
              <a:cs typeface="+mn-cs"/>
            </a:rPr>
            <a:t>National Asthma</a:t>
          </a:r>
          <a:r>
            <a:rPr lang="en-GB" sz="1400" b="1" baseline="0">
              <a:solidFill>
                <a:srgbClr val="9053A1"/>
              </a:solidFill>
              <a:effectLst/>
              <a:latin typeface="+mn-lt"/>
              <a:ea typeface="+mn-ea"/>
              <a:cs typeface="+mn-cs"/>
            </a:rPr>
            <a:t> and COPD Audit Programme (NACAP)</a:t>
          </a:r>
          <a:endParaRPr lang="en-GB" sz="1400" b="1">
            <a:solidFill>
              <a:srgbClr val="9053A1"/>
            </a:solidFill>
            <a:effectLst/>
          </a:endParaRPr>
        </a:p>
        <a:p>
          <a:r>
            <a:rPr lang="en-GB" sz="1400" b="1" baseline="0">
              <a:solidFill>
                <a:srgbClr val="9053A1"/>
              </a:solidFill>
              <a:effectLst/>
              <a:latin typeface="+mn-lt"/>
              <a:ea typeface="+mn-ea"/>
              <a:cs typeface="+mn-cs"/>
            </a:rPr>
            <a:t>Child and young person asthma clinical audit 2022: Benchmarked key indicator report</a:t>
          </a:r>
          <a:endParaRPr lang="en-GB" sz="1400" b="1">
            <a:solidFill>
              <a:srgbClr val="9053A1"/>
            </a:solidFill>
            <a:effectLst/>
          </a:endParaRPr>
        </a:p>
        <a:p>
          <a:endParaRPr lang="en-GB" sz="1100"/>
        </a:p>
      </xdr:txBody>
    </xdr:sp>
    <xdr:clientData/>
  </xdr:twoCellAnchor>
  <xdr:twoCellAnchor>
    <xdr:from>
      <xdr:col>0</xdr:col>
      <xdr:colOff>0</xdr:colOff>
      <xdr:row>20</xdr:row>
      <xdr:rowOff>0</xdr:rowOff>
    </xdr:from>
    <xdr:to>
      <xdr:col>10</xdr:col>
      <xdr:colOff>1190624</xdr:colOff>
      <xdr:row>30</xdr:row>
      <xdr:rowOff>9526</xdr:rowOff>
    </xdr:to>
    <xdr:sp macro="" textlink="">
      <xdr:nvSpPr>
        <xdr:cNvPr id="5" name="TextBox 4">
          <a:extLst>
            <a:ext uri="{FF2B5EF4-FFF2-40B4-BE49-F238E27FC236}">
              <a16:creationId xmlns:a16="http://schemas.microsoft.com/office/drawing/2014/main" id="{0657BA72-6696-47E3-975D-204661F02A75}"/>
            </a:ext>
          </a:extLst>
        </xdr:cNvPr>
        <xdr:cNvSpPr txBox="1"/>
      </xdr:nvSpPr>
      <xdr:spPr>
        <a:xfrm>
          <a:off x="0" y="3810000"/>
          <a:ext cx="10725149" cy="19145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rgbClr val="44555F"/>
              </a:solidFill>
              <a:effectLst/>
              <a:latin typeface="+mn-lt"/>
              <a:ea typeface="+mn-ea"/>
              <a:cs typeface="+mn-cs"/>
            </a:rPr>
            <a:t>This benchmarked</a:t>
          </a:r>
          <a:r>
            <a:rPr lang="en-GB" sz="1100" baseline="0">
              <a:solidFill>
                <a:srgbClr val="44555F"/>
              </a:solidFill>
              <a:effectLst/>
              <a:latin typeface="+mn-lt"/>
              <a:ea typeface="+mn-ea"/>
              <a:cs typeface="+mn-cs"/>
            </a:rPr>
            <a:t> key indicator (BKI) </a:t>
          </a:r>
          <a:r>
            <a:rPr lang="en-GB" sz="1100">
              <a:solidFill>
                <a:srgbClr val="44555F"/>
              </a:solidFill>
              <a:effectLst/>
              <a:latin typeface="+mn-lt"/>
              <a:ea typeface="+mn-ea"/>
              <a:cs typeface="+mn-cs"/>
            </a:rPr>
            <a:t>report presents data</a:t>
          </a:r>
          <a:r>
            <a:rPr lang="en-GB" sz="1100" baseline="0">
              <a:solidFill>
                <a:srgbClr val="44555F"/>
              </a:solidFill>
              <a:effectLst/>
              <a:latin typeface="+mn-lt"/>
              <a:ea typeface="+mn-ea"/>
              <a:cs typeface="+mn-cs"/>
            </a:rPr>
            <a:t> from NACAP's clinical audit of secondary care asthma services for children and young people. It highlights national and hospital level performance against five key performance indicators (KPIs) for respiratory care. This report is informed by data for children and young people admitted to acute hospital services with a primary diagnosis of asthma attack and discharged from hospital between April 2021 and March 2022.</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rgbClr val="44555F"/>
            </a:solidFill>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rgbClr val="44555F"/>
              </a:solidFill>
              <a:effectLst/>
              <a:latin typeface="+mn-lt"/>
              <a:ea typeface="+mn-ea"/>
              <a:cs typeface="+mn-cs"/>
            </a:rPr>
            <a:t>Hospital</a:t>
          </a:r>
          <a:r>
            <a:rPr lang="en-GB" sz="1100" b="1" baseline="0">
              <a:solidFill>
                <a:srgbClr val="44555F"/>
              </a:solidFill>
              <a:effectLst/>
              <a:latin typeface="+mn-lt"/>
              <a:ea typeface="+mn-ea"/>
              <a:cs typeface="+mn-cs"/>
            </a:rPr>
            <a:t> details are additionally accompanied by trust, region and integrated care system (England only) and local health board (Wales only) information to allow easy benchmarking at national and local levels. </a:t>
          </a:r>
          <a:endParaRPr lang="en-GB">
            <a:solidFill>
              <a:srgbClr val="44555F"/>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rgbClr val="44555F"/>
            </a:solidFill>
          </a:endParaRPr>
        </a:p>
        <a:p>
          <a:pPr eaLnBrk="1" fontAlgn="auto" latinLnBrk="0" hangingPunct="1"/>
          <a:r>
            <a:rPr lang="en-GB" sz="1100">
              <a:solidFill>
                <a:srgbClr val="44555F"/>
              </a:solidFill>
              <a:effectLst/>
              <a:latin typeface="+mn-lt"/>
              <a:ea typeface="+mn-ea"/>
              <a:cs typeface="+mn-cs"/>
            </a:rPr>
            <a:t>Benchmarked</a:t>
          </a:r>
          <a:r>
            <a:rPr lang="en-GB" sz="1100" baseline="0">
              <a:solidFill>
                <a:srgbClr val="44555F"/>
              </a:solidFill>
              <a:effectLst/>
              <a:latin typeface="+mn-lt"/>
              <a:ea typeface="+mn-ea"/>
              <a:cs typeface="+mn-cs"/>
            </a:rPr>
            <a:t> key indicators (BKI) and improvement priorities have been selected based on national standards and guidelines, as well as evidence from supporting services to deliver high-value care. For more information about the rationale for each BKI and improvement priority, please see Tab 3 KPI information'. Suggestions to help services achieve improvement priorities can be found in the summary report </a:t>
          </a:r>
          <a:r>
            <a:rPr lang="en-GB" sz="1100" b="1" baseline="0">
              <a:solidFill>
                <a:srgbClr val="9053A1"/>
              </a:solidFill>
              <a:effectLst/>
              <a:latin typeface="+mn-lt"/>
              <a:ea typeface="+mn-ea"/>
              <a:cs typeface="+mn-cs"/>
            </a:rPr>
            <a:t>[LINK TO DRAWING BREATH HERE]</a:t>
          </a:r>
        </a:p>
      </xdr:txBody>
    </xdr:sp>
    <xdr:clientData/>
  </xdr:twoCellAnchor>
  <xdr:twoCellAnchor>
    <xdr:from>
      <xdr:col>0</xdr:col>
      <xdr:colOff>0</xdr:colOff>
      <xdr:row>29</xdr:row>
      <xdr:rowOff>38100</xdr:rowOff>
    </xdr:from>
    <xdr:to>
      <xdr:col>11</xdr:col>
      <xdr:colOff>9525</xdr:colOff>
      <xdr:row>37</xdr:row>
      <xdr:rowOff>0</xdr:rowOff>
    </xdr:to>
    <xdr:sp macro="" textlink="">
      <xdr:nvSpPr>
        <xdr:cNvPr id="6" name="TextBox 5">
          <a:extLst>
            <a:ext uri="{FF2B5EF4-FFF2-40B4-BE49-F238E27FC236}">
              <a16:creationId xmlns:a16="http://schemas.microsoft.com/office/drawing/2014/main" id="{F9D141BA-F7CB-44F8-9092-E0AB52A206D4}"/>
            </a:ext>
          </a:extLst>
        </xdr:cNvPr>
        <xdr:cNvSpPr txBox="1"/>
      </xdr:nvSpPr>
      <xdr:spPr>
        <a:xfrm>
          <a:off x="0" y="5715000"/>
          <a:ext cx="10801350" cy="1514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400" b="1"/>
        </a:p>
        <a:p>
          <a:r>
            <a:rPr lang="en-GB" sz="1400" b="1">
              <a:solidFill>
                <a:srgbClr val="9053A1"/>
              </a:solidFill>
            </a:rPr>
            <a:t>Contents</a:t>
          </a:r>
          <a:r>
            <a:rPr lang="en-GB" sz="1400" b="1" baseline="0">
              <a:solidFill>
                <a:srgbClr val="9053A1"/>
              </a:solidFill>
            </a:rPr>
            <a:t> </a:t>
          </a:r>
        </a:p>
        <a:p>
          <a:r>
            <a:rPr lang="en-GB" sz="1100" b="0">
              <a:solidFill>
                <a:srgbClr val="44555F"/>
              </a:solidFill>
            </a:rPr>
            <a:t>Tab 1: Introduction</a:t>
          </a:r>
        </a:p>
        <a:p>
          <a:r>
            <a:rPr lang="en-GB" sz="1100" b="0" u="none">
              <a:solidFill>
                <a:srgbClr val="44555F"/>
              </a:solidFill>
            </a:rPr>
            <a:t>Tab</a:t>
          </a:r>
          <a:r>
            <a:rPr lang="en-GB" sz="1100" b="0" u="none" baseline="0">
              <a:solidFill>
                <a:srgbClr val="44555F"/>
              </a:solidFill>
            </a:rPr>
            <a:t> 2: Benchmarked key indicators - Summary of national and hopsital level performance against KPIs </a:t>
          </a:r>
        </a:p>
        <a:p>
          <a:r>
            <a:rPr lang="en-GB" sz="1100" b="0" u="none" baseline="0">
              <a:solidFill>
                <a:srgbClr val="44555F"/>
              </a:solidFill>
            </a:rPr>
            <a:t>Tab 3: KPI information - Rationale and criteria for meeting each KPI</a:t>
          </a:r>
        </a:p>
        <a:p>
          <a:endParaRPr lang="en-GB" sz="1100" b="0" u="none" baseline="0">
            <a:solidFill>
              <a:sysClr val="windowText" lastClr="000000"/>
            </a:solidFill>
          </a:endParaRPr>
        </a:p>
        <a:p>
          <a:endParaRPr lang="en-GB" sz="1400" b="1" u="none" baseline="0">
            <a:solidFill>
              <a:sysClr val="windowText" lastClr="000000"/>
            </a:solidFill>
          </a:endParaRPr>
        </a:p>
        <a:p>
          <a:endParaRPr lang="en-GB" sz="1100" b="1" i="0" u="none" baseline="0">
            <a:solidFill>
              <a:srgbClr val="44555F"/>
            </a:solidFill>
            <a:effectLst/>
            <a:latin typeface="+mn-lt"/>
            <a:ea typeface="+mn-ea"/>
            <a:cs typeface="+mn-cs"/>
          </a:endParaRPr>
        </a:p>
        <a:p>
          <a:endParaRPr lang="en-GB" sz="1100" b="1" i="0" u="none" baseline="0">
            <a:solidFill>
              <a:srgbClr val="44555F"/>
            </a:solidFill>
            <a:effectLst/>
            <a:latin typeface="+mn-lt"/>
            <a:ea typeface="+mn-ea"/>
            <a:cs typeface="+mn-cs"/>
          </a:endParaRPr>
        </a:p>
      </xdr:txBody>
    </xdr:sp>
    <xdr:clientData/>
  </xdr:twoCellAnchor>
  <xdr:twoCellAnchor>
    <xdr:from>
      <xdr:col>0</xdr:col>
      <xdr:colOff>0</xdr:colOff>
      <xdr:row>51</xdr:row>
      <xdr:rowOff>0</xdr:rowOff>
    </xdr:from>
    <xdr:to>
      <xdr:col>4</xdr:col>
      <xdr:colOff>333375</xdr:colOff>
      <xdr:row>62</xdr:row>
      <xdr:rowOff>0</xdr:rowOff>
    </xdr:to>
    <xdr:grpSp>
      <xdr:nvGrpSpPr>
        <xdr:cNvPr id="7" name="Group 6">
          <a:extLst>
            <a:ext uri="{FF2B5EF4-FFF2-40B4-BE49-F238E27FC236}">
              <a16:creationId xmlns:a16="http://schemas.microsoft.com/office/drawing/2014/main" id="{0150B78D-E518-459C-8326-994A96E2791C}"/>
            </a:ext>
          </a:extLst>
        </xdr:cNvPr>
        <xdr:cNvGrpSpPr/>
      </xdr:nvGrpSpPr>
      <xdr:grpSpPr>
        <a:xfrm>
          <a:off x="0" y="10848975"/>
          <a:ext cx="4410075" cy="1905000"/>
          <a:chOff x="0" y="0"/>
          <a:chExt cx="3860927" cy="1215868"/>
        </a:xfrm>
      </xdr:grpSpPr>
      <xdr:grpSp>
        <xdr:nvGrpSpPr>
          <xdr:cNvPr id="8" name="Group 7">
            <a:extLst>
              <a:ext uri="{FF2B5EF4-FFF2-40B4-BE49-F238E27FC236}">
                <a16:creationId xmlns:a16="http://schemas.microsoft.com/office/drawing/2014/main" id="{98915D95-2DEA-4464-ACF1-EDA9B4E6763E}"/>
              </a:ext>
            </a:extLst>
          </xdr:cNvPr>
          <xdr:cNvGrpSpPr/>
        </xdr:nvGrpSpPr>
        <xdr:grpSpPr>
          <a:xfrm>
            <a:off x="381000" y="273050"/>
            <a:ext cx="3095625" cy="409575"/>
            <a:chOff x="0" y="0"/>
            <a:chExt cx="3095625" cy="409575"/>
          </a:xfrm>
        </xdr:grpSpPr>
        <xdr:cxnSp macro="">
          <xdr:nvCxnSpPr>
            <xdr:cNvPr id="15" name="Straight Connector 14">
              <a:extLst>
                <a:ext uri="{FF2B5EF4-FFF2-40B4-BE49-F238E27FC236}">
                  <a16:creationId xmlns:a16="http://schemas.microsoft.com/office/drawing/2014/main" id="{2FDCB1DF-B2A3-455E-A0A1-C235F9DEFFD7}"/>
                </a:ext>
              </a:extLst>
            </xdr:cNvPr>
            <xdr:cNvCxnSpPr/>
          </xdr:nvCxnSpPr>
          <xdr:spPr>
            <a:xfrm>
              <a:off x="1552575" y="200025"/>
              <a:ext cx="771525" cy="0"/>
            </a:xfrm>
            <a:prstGeom prst="line">
              <a:avLst/>
            </a:prstGeom>
            <a:ln w="25400">
              <a:solidFill>
                <a:srgbClr val="FFCE33"/>
              </a:solidFill>
            </a:ln>
          </xdr:spPr>
          <xdr:style>
            <a:lnRef idx="1">
              <a:schemeClr val="accent1"/>
            </a:lnRef>
            <a:fillRef idx="0">
              <a:schemeClr val="accent1"/>
            </a:fillRef>
            <a:effectRef idx="0">
              <a:schemeClr val="accent1"/>
            </a:effectRef>
            <a:fontRef idx="minor">
              <a:schemeClr val="tx1"/>
            </a:fontRef>
          </xdr:style>
        </xdr:cxnSp>
        <xdr:cxnSp macro="">
          <xdr:nvCxnSpPr>
            <xdr:cNvPr id="16" name="Straight Connector 15">
              <a:extLst>
                <a:ext uri="{FF2B5EF4-FFF2-40B4-BE49-F238E27FC236}">
                  <a16:creationId xmlns:a16="http://schemas.microsoft.com/office/drawing/2014/main" id="{B01EBF9E-E812-41FA-8DE3-28ABB5CF4DB6}"/>
                </a:ext>
              </a:extLst>
            </xdr:cNvPr>
            <xdr:cNvCxnSpPr/>
          </xdr:nvCxnSpPr>
          <xdr:spPr>
            <a:xfrm>
              <a:off x="781050" y="200025"/>
              <a:ext cx="771525" cy="0"/>
            </a:xfrm>
            <a:prstGeom prst="line">
              <a:avLst/>
            </a:prstGeom>
            <a:ln w="25400">
              <a:solidFill>
                <a:srgbClr val="FFCE33"/>
              </a:solidFill>
            </a:ln>
          </xdr:spPr>
          <xdr:style>
            <a:lnRef idx="1">
              <a:schemeClr val="accent1"/>
            </a:lnRef>
            <a:fillRef idx="0">
              <a:schemeClr val="accent1"/>
            </a:fillRef>
            <a:effectRef idx="0">
              <a:schemeClr val="accent1"/>
            </a:effectRef>
            <a:fontRef idx="minor">
              <a:schemeClr val="tx1"/>
            </a:fontRef>
          </xdr:style>
        </xdr:cxnSp>
        <xdr:grpSp>
          <xdr:nvGrpSpPr>
            <xdr:cNvPr id="17" name="Group 16">
              <a:extLst>
                <a:ext uri="{FF2B5EF4-FFF2-40B4-BE49-F238E27FC236}">
                  <a16:creationId xmlns:a16="http://schemas.microsoft.com/office/drawing/2014/main" id="{E32ABB90-2C66-40AF-BD98-591B2EE94AA5}"/>
                </a:ext>
              </a:extLst>
            </xdr:cNvPr>
            <xdr:cNvGrpSpPr/>
          </xdr:nvGrpSpPr>
          <xdr:grpSpPr>
            <a:xfrm>
              <a:off x="781050" y="0"/>
              <a:ext cx="1543050" cy="409575"/>
              <a:chOff x="0" y="0"/>
              <a:chExt cx="1543050" cy="409575"/>
            </a:xfrm>
          </xdr:grpSpPr>
          <xdr:sp macro="" textlink="">
            <xdr:nvSpPr>
              <xdr:cNvPr id="24" name="Rectangle 23">
                <a:extLst>
                  <a:ext uri="{FF2B5EF4-FFF2-40B4-BE49-F238E27FC236}">
                    <a16:creationId xmlns:a16="http://schemas.microsoft.com/office/drawing/2014/main" id="{8C22EDE6-8D19-480C-BD43-B3AB6573F916}"/>
                  </a:ext>
                </a:extLst>
              </xdr:cNvPr>
              <xdr:cNvSpPr/>
            </xdr:nvSpPr>
            <xdr:spPr>
              <a:xfrm>
                <a:off x="0" y="0"/>
                <a:ext cx="771525" cy="4095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sp macro="" textlink="">
            <xdr:nvSpPr>
              <xdr:cNvPr id="25" name="Rectangle 24">
                <a:extLst>
                  <a:ext uri="{FF2B5EF4-FFF2-40B4-BE49-F238E27FC236}">
                    <a16:creationId xmlns:a16="http://schemas.microsoft.com/office/drawing/2014/main" id="{32811410-46AF-4677-873E-CEF30820878A}"/>
                  </a:ext>
                </a:extLst>
              </xdr:cNvPr>
              <xdr:cNvSpPr/>
            </xdr:nvSpPr>
            <xdr:spPr>
              <a:xfrm>
                <a:off x="771525" y="0"/>
                <a:ext cx="771525" cy="4095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grpSp>
        <xdr:grpSp>
          <xdr:nvGrpSpPr>
            <xdr:cNvPr id="18" name="Group 17">
              <a:extLst>
                <a:ext uri="{FF2B5EF4-FFF2-40B4-BE49-F238E27FC236}">
                  <a16:creationId xmlns:a16="http://schemas.microsoft.com/office/drawing/2014/main" id="{CD2FDDBA-B82A-4EE4-8B67-74A2DBDFB51A}"/>
                </a:ext>
              </a:extLst>
            </xdr:cNvPr>
            <xdr:cNvGrpSpPr/>
          </xdr:nvGrpSpPr>
          <xdr:grpSpPr>
            <a:xfrm>
              <a:off x="0" y="104775"/>
              <a:ext cx="781050" cy="200025"/>
              <a:chOff x="0" y="0"/>
              <a:chExt cx="781050" cy="200025"/>
            </a:xfrm>
          </xdr:grpSpPr>
          <xdr:cxnSp macro="">
            <xdr:nvCxnSpPr>
              <xdr:cNvPr id="22" name="Straight Connector 21">
                <a:extLst>
                  <a:ext uri="{FF2B5EF4-FFF2-40B4-BE49-F238E27FC236}">
                    <a16:creationId xmlns:a16="http://schemas.microsoft.com/office/drawing/2014/main" id="{3AF3ACD9-FC85-4DE7-B7C0-19EFC2D53B70}"/>
                  </a:ext>
                </a:extLst>
              </xdr:cNvPr>
              <xdr:cNvCxnSpPr/>
            </xdr:nvCxnSpPr>
            <xdr:spPr>
              <a:xfrm>
                <a:off x="9525" y="95250"/>
                <a:ext cx="771525" cy="0"/>
              </a:xfrm>
              <a:prstGeom prst="line">
                <a:avLst/>
              </a:prstGeom>
              <a:ln w="25400">
                <a:solidFill>
                  <a:srgbClr val="FF5757"/>
                </a:solidFill>
              </a:ln>
            </xdr:spPr>
            <xdr:style>
              <a:lnRef idx="1">
                <a:schemeClr val="accent1"/>
              </a:lnRef>
              <a:fillRef idx="0">
                <a:schemeClr val="accent1"/>
              </a:fillRef>
              <a:effectRef idx="0">
                <a:schemeClr val="accent1"/>
              </a:effectRef>
              <a:fontRef idx="minor">
                <a:schemeClr val="tx1"/>
              </a:fontRef>
            </xdr:style>
          </xdr:cxnSp>
          <xdr:cxnSp macro="">
            <xdr:nvCxnSpPr>
              <xdr:cNvPr id="23" name="Straight Connector 22">
                <a:extLst>
                  <a:ext uri="{FF2B5EF4-FFF2-40B4-BE49-F238E27FC236}">
                    <a16:creationId xmlns:a16="http://schemas.microsoft.com/office/drawing/2014/main" id="{2CE7E0E7-3B18-4CAC-ACC5-7127A51C76C1}"/>
                  </a:ext>
                </a:extLst>
              </xdr:cNvPr>
              <xdr:cNvCxnSpPr/>
            </xdr:nvCxnSpPr>
            <xdr:spPr>
              <a:xfrm>
                <a:off x="0" y="0"/>
                <a:ext cx="0" cy="200025"/>
              </a:xfrm>
              <a:prstGeom prst="line">
                <a:avLst/>
              </a:prstGeom>
              <a:ln w="25400">
                <a:solidFill>
                  <a:srgbClr val="FF5757"/>
                </a:solidFill>
              </a:ln>
            </xdr:spPr>
            <xdr:style>
              <a:lnRef idx="1">
                <a:schemeClr val="accent1"/>
              </a:lnRef>
              <a:fillRef idx="0">
                <a:schemeClr val="accent1"/>
              </a:fillRef>
              <a:effectRef idx="0">
                <a:schemeClr val="accent1"/>
              </a:effectRef>
              <a:fontRef idx="minor">
                <a:schemeClr val="tx1"/>
              </a:fontRef>
            </xdr:style>
          </xdr:cxnSp>
        </xdr:grpSp>
        <xdr:grpSp>
          <xdr:nvGrpSpPr>
            <xdr:cNvPr id="19" name="Group 18">
              <a:extLst>
                <a:ext uri="{FF2B5EF4-FFF2-40B4-BE49-F238E27FC236}">
                  <a16:creationId xmlns:a16="http://schemas.microsoft.com/office/drawing/2014/main" id="{6EF022FF-C96C-4EB7-83EC-9E202A43B1FC}"/>
                </a:ext>
              </a:extLst>
            </xdr:cNvPr>
            <xdr:cNvGrpSpPr/>
          </xdr:nvGrpSpPr>
          <xdr:grpSpPr>
            <a:xfrm>
              <a:off x="2324100" y="104775"/>
              <a:ext cx="771525" cy="200025"/>
              <a:chOff x="0" y="0"/>
              <a:chExt cx="771525" cy="200025"/>
            </a:xfrm>
          </xdr:grpSpPr>
          <xdr:cxnSp macro="">
            <xdr:nvCxnSpPr>
              <xdr:cNvPr id="20" name="Straight Connector 19">
                <a:extLst>
                  <a:ext uri="{FF2B5EF4-FFF2-40B4-BE49-F238E27FC236}">
                    <a16:creationId xmlns:a16="http://schemas.microsoft.com/office/drawing/2014/main" id="{97263618-9F80-417D-81B1-830C1098ADDC}"/>
                  </a:ext>
                </a:extLst>
              </xdr:cNvPr>
              <xdr:cNvCxnSpPr/>
            </xdr:nvCxnSpPr>
            <xdr:spPr>
              <a:xfrm>
                <a:off x="0" y="95250"/>
                <a:ext cx="771525" cy="0"/>
              </a:xfrm>
              <a:prstGeom prst="line">
                <a:avLst/>
              </a:prstGeom>
              <a:ln w="25400">
                <a:solidFill>
                  <a:srgbClr val="92D050"/>
                </a:solidFill>
              </a:ln>
            </xdr:spPr>
            <xdr:style>
              <a:lnRef idx="1">
                <a:schemeClr val="accent1"/>
              </a:lnRef>
              <a:fillRef idx="0">
                <a:schemeClr val="accent1"/>
              </a:fillRef>
              <a:effectRef idx="0">
                <a:schemeClr val="accent1"/>
              </a:effectRef>
              <a:fontRef idx="minor">
                <a:schemeClr val="tx1"/>
              </a:fontRef>
            </xdr:style>
          </xdr:cxnSp>
          <xdr:cxnSp macro="">
            <xdr:nvCxnSpPr>
              <xdr:cNvPr id="21" name="Straight Connector 20">
                <a:extLst>
                  <a:ext uri="{FF2B5EF4-FFF2-40B4-BE49-F238E27FC236}">
                    <a16:creationId xmlns:a16="http://schemas.microsoft.com/office/drawing/2014/main" id="{98FEAC32-557E-4D9F-8CBE-B481DB389123}"/>
                  </a:ext>
                </a:extLst>
              </xdr:cNvPr>
              <xdr:cNvCxnSpPr/>
            </xdr:nvCxnSpPr>
            <xdr:spPr>
              <a:xfrm>
                <a:off x="771525" y="0"/>
                <a:ext cx="0" cy="200025"/>
              </a:xfrm>
              <a:prstGeom prst="line">
                <a:avLst/>
              </a:prstGeom>
              <a:ln w="25400">
                <a:solidFill>
                  <a:srgbClr val="92D050"/>
                </a:solidFill>
              </a:ln>
            </xdr:spPr>
            <xdr:style>
              <a:lnRef idx="1">
                <a:schemeClr val="accent1"/>
              </a:lnRef>
              <a:fillRef idx="0">
                <a:schemeClr val="accent1"/>
              </a:fillRef>
              <a:effectRef idx="0">
                <a:schemeClr val="accent1"/>
              </a:effectRef>
              <a:fontRef idx="minor">
                <a:schemeClr val="tx1"/>
              </a:fontRef>
            </xdr:style>
          </xdr:cxnSp>
        </xdr:grpSp>
      </xdr:grpSp>
      <xdr:sp macro="" textlink="">
        <xdr:nvSpPr>
          <xdr:cNvPr id="9" name="Text Box 2">
            <a:extLst>
              <a:ext uri="{FF2B5EF4-FFF2-40B4-BE49-F238E27FC236}">
                <a16:creationId xmlns:a16="http://schemas.microsoft.com/office/drawing/2014/main" id="{8BD918D3-70D1-4513-BCFF-0ADC420AD028}"/>
              </a:ext>
            </a:extLst>
          </xdr:cNvPr>
          <xdr:cNvSpPr txBox="1">
            <a:spLocks noChangeArrowheads="1"/>
          </xdr:cNvSpPr>
        </xdr:nvSpPr>
        <xdr:spPr bwMode="auto">
          <a:xfrm>
            <a:off x="0" y="0"/>
            <a:ext cx="775334" cy="441959"/>
          </a:xfrm>
          <a:prstGeom prst="rect">
            <a:avLst/>
          </a:prstGeom>
          <a:noFill/>
          <a:ln w="9525">
            <a:noFill/>
            <a:miter lim="800000"/>
            <a:headEnd/>
            <a:tailEnd/>
          </a:ln>
        </xdr:spPr>
        <xdr:txBody>
          <a:bodyPr rot="0" vert="horz" wrap="square" lIns="91440" tIns="45720" rIns="91440" bIns="45720" anchor="t" anchorCtr="0">
            <a:spAutoFit/>
          </a:bodyPr>
          <a:lstStyle/>
          <a:p>
            <a:pPr algn="ctr"/>
            <a:r>
              <a:rPr lang="en-GB" sz="1100">
                <a:solidFill>
                  <a:srgbClr val="44555F"/>
                </a:solidFill>
                <a:effectLst/>
                <a:latin typeface="Calibri" panose="020F0502020204030204" pitchFamily="34" charset="0"/>
                <a:ea typeface="Calibri" panose="020F0502020204030204" pitchFamily="34" charset="0"/>
                <a:cs typeface="Times New Roman" panose="02020603050405020304" pitchFamily="18" charset="0"/>
              </a:rPr>
              <a:t>Whisker</a:t>
            </a:r>
            <a:endParaRPr lang="en-GB" sz="1100">
              <a:solidFill>
                <a:srgbClr val="41555F"/>
              </a:solidFill>
              <a:effectLst/>
              <a:latin typeface="Calibri" panose="020F0502020204030204" pitchFamily="34" charset="0"/>
              <a:ea typeface="Calibri" panose="020F0502020204030204" pitchFamily="34" charset="0"/>
              <a:cs typeface="Times New Roman" panose="02020603050405020304" pitchFamily="18" charset="0"/>
            </a:endParaRPr>
          </a:p>
          <a:p>
            <a:pPr algn="ctr"/>
            <a:r>
              <a:rPr lang="en-GB" sz="1100">
                <a:solidFill>
                  <a:srgbClr val="44555F"/>
                </a:solidFill>
                <a:effectLst/>
                <a:latin typeface="Calibri" panose="020F0502020204030204" pitchFamily="34" charset="0"/>
                <a:ea typeface="Calibri" panose="020F0502020204030204" pitchFamily="34" charset="0"/>
                <a:cs typeface="Times New Roman" panose="02020603050405020304" pitchFamily="18" charset="0"/>
              </a:rPr>
              <a:t>(P0)</a:t>
            </a:r>
            <a:endParaRPr lang="en-GB" sz="1100">
              <a:solidFill>
                <a:srgbClr val="41555F"/>
              </a:solidFill>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10" name="Text Box 2">
            <a:extLst>
              <a:ext uri="{FF2B5EF4-FFF2-40B4-BE49-F238E27FC236}">
                <a16:creationId xmlns:a16="http://schemas.microsoft.com/office/drawing/2014/main" id="{9ADDEF0C-ABA0-4961-BEEF-5C4DE3CCE7F9}"/>
              </a:ext>
            </a:extLst>
          </xdr:cNvPr>
          <xdr:cNvSpPr txBox="1">
            <a:spLocks noChangeArrowheads="1"/>
          </xdr:cNvSpPr>
        </xdr:nvSpPr>
        <xdr:spPr bwMode="auto">
          <a:xfrm>
            <a:off x="3085593" y="0"/>
            <a:ext cx="775334" cy="441959"/>
          </a:xfrm>
          <a:prstGeom prst="rect">
            <a:avLst/>
          </a:prstGeom>
          <a:noFill/>
          <a:ln w="9525">
            <a:noFill/>
            <a:miter lim="800000"/>
            <a:headEnd/>
            <a:tailEnd/>
          </a:ln>
        </xdr:spPr>
        <xdr:txBody>
          <a:bodyPr rot="0" vert="horz" wrap="square" lIns="91440" tIns="45720" rIns="91440" bIns="45720" anchor="t" anchorCtr="0">
            <a:spAutoFit/>
          </a:bodyPr>
          <a:lstStyle/>
          <a:p>
            <a:pPr algn="ctr"/>
            <a:r>
              <a:rPr lang="en-GB" sz="1100">
                <a:solidFill>
                  <a:srgbClr val="44555F"/>
                </a:solidFill>
                <a:effectLst/>
                <a:latin typeface="Calibri" panose="020F0502020204030204" pitchFamily="34" charset="0"/>
                <a:ea typeface="Calibri" panose="020F0502020204030204" pitchFamily="34" charset="0"/>
                <a:cs typeface="Times New Roman" panose="02020603050405020304" pitchFamily="18" charset="0"/>
              </a:rPr>
              <a:t>Whisker</a:t>
            </a:r>
            <a:endParaRPr lang="en-GB" sz="1100">
              <a:solidFill>
                <a:srgbClr val="41555F"/>
              </a:solidFill>
              <a:effectLst/>
              <a:latin typeface="Calibri" panose="020F0502020204030204" pitchFamily="34" charset="0"/>
              <a:ea typeface="Calibri" panose="020F0502020204030204" pitchFamily="34" charset="0"/>
              <a:cs typeface="Times New Roman" panose="02020603050405020304" pitchFamily="18" charset="0"/>
            </a:endParaRPr>
          </a:p>
          <a:p>
            <a:pPr algn="ctr"/>
            <a:r>
              <a:rPr lang="en-GB" sz="1100">
                <a:solidFill>
                  <a:srgbClr val="44555F"/>
                </a:solidFill>
                <a:effectLst/>
                <a:latin typeface="Calibri" panose="020F0502020204030204" pitchFamily="34" charset="0"/>
                <a:ea typeface="Calibri" panose="020F0502020204030204" pitchFamily="34" charset="0"/>
                <a:cs typeface="Times New Roman" panose="02020603050405020304" pitchFamily="18" charset="0"/>
              </a:rPr>
              <a:t>(P100)</a:t>
            </a:r>
            <a:endParaRPr lang="en-GB" sz="1100">
              <a:solidFill>
                <a:srgbClr val="41555F"/>
              </a:solidFill>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11" name="Text Box 2">
            <a:extLst>
              <a:ext uri="{FF2B5EF4-FFF2-40B4-BE49-F238E27FC236}">
                <a16:creationId xmlns:a16="http://schemas.microsoft.com/office/drawing/2014/main" id="{F783D9C3-6BCD-4771-BDC6-19C9BC4916CE}"/>
              </a:ext>
            </a:extLst>
          </xdr:cNvPr>
          <xdr:cNvSpPr txBox="1">
            <a:spLocks noChangeArrowheads="1"/>
          </xdr:cNvSpPr>
        </xdr:nvSpPr>
        <xdr:spPr bwMode="auto">
          <a:xfrm>
            <a:off x="387273" y="602931"/>
            <a:ext cx="774699" cy="612774"/>
          </a:xfrm>
          <a:prstGeom prst="rect">
            <a:avLst/>
          </a:prstGeom>
          <a:noFill/>
          <a:ln w="9525">
            <a:noFill/>
            <a:miter lim="800000"/>
            <a:headEnd/>
            <a:tailEnd/>
          </a:ln>
        </xdr:spPr>
        <xdr:txBody>
          <a:bodyPr rot="0" vert="horz" wrap="square" lIns="91440" tIns="45720" rIns="91440" bIns="45720" anchor="t" anchorCtr="0">
            <a:spAutoFit/>
          </a:bodyPr>
          <a:lstStyle/>
          <a:p>
            <a:pPr algn="ctr"/>
            <a:r>
              <a:rPr lang="en-GB" sz="1100">
                <a:solidFill>
                  <a:srgbClr val="44555F"/>
                </a:solidFill>
                <a:effectLst/>
                <a:latin typeface="Calibri" panose="020F0502020204030204" pitchFamily="34" charset="0"/>
                <a:ea typeface="Calibri" panose="020F0502020204030204" pitchFamily="34" charset="0"/>
                <a:cs typeface="Times New Roman" panose="02020603050405020304" pitchFamily="18" charset="0"/>
              </a:rPr>
              <a:t>Lower quartile</a:t>
            </a:r>
            <a:endParaRPr lang="en-GB" sz="1100">
              <a:solidFill>
                <a:srgbClr val="41555F"/>
              </a:solidFill>
              <a:effectLst/>
              <a:latin typeface="Calibri" panose="020F0502020204030204" pitchFamily="34" charset="0"/>
              <a:ea typeface="Calibri" panose="020F0502020204030204" pitchFamily="34" charset="0"/>
              <a:cs typeface="Times New Roman" panose="02020603050405020304" pitchFamily="18" charset="0"/>
            </a:endParaRPr>
          </a:p>
          <a:p>
            <a:pPr algn="ctr"/>
            <a:r>
              <a:rPr lang="en-GB" sz="1100">
                <a:solidFill>
                  <a:srgbClr val="44555F"/>
                </a:solidFill>
                <a:effectLst/>
                <a:latin typeface="Calibri" panose="020F0502020204030204" pitchFamily="34" charset="0"/>
                <a:ea typeface="Calibri" panose="020F0502020204030204" pitchFamily="34" charset="0"/>
                <a:cs typeface="Times New Roman" panose="02020603050405020304" pitchFamily="18" charset="0"/>
              </a:rPr>
              <a:t>(P25)</a:t>
            </a:r>
            <a:endParaRPr lang="en-GB" sz="1100">
              <a:solidFill>
                <a:srgbClr val="41555F"/>
              </a:solidFill>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12" name="Text Box 2">
            <a:extLst>
              <a:ext uri="{FF2B5EF4-FFF2-40B4-BE49-F238E27FC236}">
                <a16:creationId xmlns:a16="http://schemas.microsoft.com/office/drawing/2014/main" id="{6908EC24-4AA9-4C95-8B68-18596275A47D}"/>
              </a:ext>
            </a:extLst>
          </xdr:cNvPr>
          <xdr:cNvSpPr txBox="1">
            <a:spLocks noChangeArrowheads="1"/>
          </xdr:cNvSpPr>
        </xdr:nvSpPr>
        <xdr:spPr bwMode="auto">
          <a:xfrm>
            <a:off x="2749009" y="603094"/>
            <a:ext cx="774699" cy="612774"/>
          </a:xfrm>
          <a:prstGeom prst="rect">
            <a:avLst/>
          </a:prstGeom>
          <a:noFill/>
          <a:ln w="9525">
            <a:noFill/>
            <a:miter lim="800000"/>
            <a:headEnd/>
            <a:tailEnd/>
          </a:ln>
        </xdr:spPr>
        <xdr:txBody>
          <a:bodyPr rot="0" vert="horz" wrap="square" lIns="91440" tIns="45720" rIns="91440" bIns="45720" anchor="t" anchorCtr="0">
            <a:spAutoFit/>
          </a:bodyPr>
          <a:lstStyle/>
          <a:p>
            <a:pPr algn="ctr"/>
            <a:r>
              <a:rPr lang="en-GB" sz="1100">
                <a:solidFill>
                  <a:srgbClr val="44555F"/>
                </a:solidFill>
                <a:effectLst/>
                <a:latin typeface="Calibri" panose="020F0502020204030204" pitchFamily="34" charset="0"/>
                <a:ea typeface="Calibri" panose="020F0502020204030204" pitchFamily="34" charset="0"/>
                <a:cs typeface="Times New Roman" panose="02020603050405020304" pitchFamily="18" charset="0"/>
              </a:rPr>
              <a:t>Upper</a:t>
            </a:r>
            <a:endParaRPr lang="en-GB" sz="1100">
              <a:solidFill>
                <a:srgbClr val="41555F"/>
              </a:solidFill>
              <a:effectLst/>
              <a:latin typeface="Calibri" panose="020F0502020204030204" pitchFamily="34" charset="0"/>
              <a:ea typeface="Calibri" panose="020F0502020204030204" pitchFamily="34" charset="0"/>
              <a:cs typeface="Times New Roman" panose="02020603050405020304" pitchFamily="18" charset="0"/>
            </a:endParaRPr>
          </a:p>
          <a:p>
            <a:pPr algn="ctr"/>
            <a:r>
              <a:rPr lang="en-GB" sz="1100">
                <a:solidFill>
                  <a:srgbClr val="44555F"/>
                </a:solidFill>
                <a:effectLst/>
                <a:latin typeface="Calibri" panose="020F0502020204030204" pitchFamily="34" charset="0"/>
                <a:ea typeface="Calibri" panose="020F0502020204030204" pitchFamily="34" charset="0"/>
                <a:cs typeface="Times New Roman" panose="02020603050405020304" pitchFamily="18" charset="0"/>
              </a:rPr>
              <a:t>quartile</a:t>
            </a:r>
            <a:endParaRPr lang="en-GB" sz="1100">
              <a:solidFill>
                <a:srgbClr val="41555F"/>
              </a:solidFill>
              <a:effectLst/>
              <a:latin typeface="Calibri" panose="020F0502020204030204" pitchFamily="34" charset="0"/>
              <a:ea typeface="Calibri" panose="020F0502020204030204" pitchFamily="34" charset="0"/>
              <a:cs typeface="Times New Roman" panose="02020603050405020304" pitchFamily="18" charset="0"/>
            </a:endParaRPr>
          </a:p>
          <a:p>
            <a:pPr algn="ctr"/>
            <a:r>
              <a:rPr lang="en-GB" sz="1100">
                <a:solidFill>
                  <a:srgbClr val="44555F"/>
                </a:solidFill>
                <a:effectLst/>
                <a:latin typeface="Calibri" panose="020F0502020204030204" pitchFamily="34" charset="0"/>
                <a:ea typeface="Calibri" panose="020F0502020204030204" pitchFamily="34" charset="0"/>
                <a:cs typeface="Times New Roman" panose="02020603050405020304" pitchFamily="18" charset="0"/>
              </a:rPr>
              <a:t>(P75)</a:t>
            </a:r>
            <a:endParaRPr lang="en-GB" sz="1100">
              <a:solidFill>
                <a:srgbClr val="41555F"/>
              </a:solidFill>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13" name="Text Box 2">
            <a:extLst>
              <a:ext uri="{FF2B5EF4-FFF2-40B4-BE49-F238E27FC236}">
                <a16:creationId xmlns:a16="http://schemas.microsoft.com/office/drawing/2014/main" id="{D5BD0FE7-2D9F-431B-9B70-61A5742DEDCA}"/>
              </a:ext>
            </a:extLst>
          </xdr:cNvPr>
          <xdr:cNvSpPr txBox="1">
            <a:spLocks noChangeArrowheads="1"/>
          </xdr:cNvSpPr>
        </xdr:nvSpPr>
        <xdr:spPr bwMode="auto">
          <a:xfrm>
            <a:off x="1549095" y="704200"/>
            <a:ext cx="774699" cy="441959"/>
          </a:xfrm>
          <a:prstGeom prst="rect">
            <a:avLst/>
          </a:prstGeom>
          <a:noFill/>
          <a:ln w="9525">
            <a:noFill/>
            <a:miter lim="800000"/>
            <a:headEnd/>
            <a:tailEnd/>
          </a:ln>
        </xdr:spPr>
        <xdr:txBody>
          <a:bodyPr rot="0" vert="horz" wrap="square" lIns="91440" tIns="45720" rIns="91440" bIns="45720" anchor="t" anchorCtr="0">
            <a:spAutoFit/>
          </a:bodyPr>
          <a:lstStyle/>
          <a:p>
            <a:pPr algn="ctr"/>
            <a:r>
              <a:rPr lang="en-GB" sz="1100">
                <a:solidFill>
                  <a:srgbClr val="44555F"/>
                </a:solidFill>
                <a:effectLst/>
                <a:latin typeface="Calibri" panose="020F0502020204030204" pitchFamily="34" charset="0"/>
                <a:ea typeface="Calibri" panose="020F0502020204030204" pitchFamily="34" charset="0"/>
                <a:cs typeface="Times New Roman" panose="02020603050405020304" pitchFamily="18" charset="0"/>
              </a:rPr>
              <a:t>Median</a:t>
            </a:r>
            <a:endParaRPr lang="en-GB" sz="1100">
              <a:solidFill>
                <a:srgbClr val="41555F"/>
              </a:solidFill>
              <a:effectLst/>
              <a:latin typeface="Calibri" panose="020F0502020204030204" pitchFamily="34" charset="0"/>
              <a:ea typeface="Calibri" panose="020F0502020204030204" pitchFamily="34" charset="0"/>
              <a:cs typeface="Times New Roman" panose="02020603050405020304" pitchFamily="18" charset="0"/>
            </a:endParaRPr>
          </a:p>
          <a:p>
            <a:pPr algn="ctr"/>
            <a:r>
              <a:rPr lang="en-GB" sz="1100">
                <a:solidFill>
                  <a:srgbClr val="44555F"/>
                </a:solidFill>
                <a:effectLst/>
                <a:latin typeface="Calibri" panose="020F0502020204030204" pitchFamily="34" charset="0"/>
                <a:ea typeface="Calibri" panose="020F0502020204030204" pitchFamily="34" charset="0"/>
                <a:cs typeface="Times New Roman" panose="02020603050405020304" pitchFamily="18" charset="0"/>
              </a:rPr>
              <a:t>(P50)</a:t>
            </a:r>
            <a:endParaRPr lang="en-GB" sz="1100">
              <a:solidFill>
                <a:srgbClr val="41555F"/>
              </a:solidFill>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14" name="Text Box 2">
            <a:extLst>
              <a:ext uri="{FF2B5EF4-FFF2-40B4-BE49-F238E27FC236}">
                <a16:creationId xmlns:a16="http://schemas.microsoft.com/office/drawing/2014/main" id="{A1697277-DA4E-419D-AFB4-D98A0EF2489E}"/>
              </a:ext>
            </a:extLst>
          </xdr:cNvPr>
          <xdr:cNvSpPr txBox="1">
            <a:spLocks noChangeArrowheads="1"/>
          </xdr:cNvSpPr>
        </xdr:nvSpPr>
        <xdr:spPr bwMode="auto">
          <a:xfrm>
            <a:off x="1561793" y="0"/>
            <a:ext cx="774699" cy="271779"/>
          </a:xfrm>
          <a:prstGeom prst="rect">
            <a:avLst/>
          </a:prstGeom>
          <a:noFill/>
          <a:ln w="9525">
            <a:noFill/>
            <a:miter lim="800000"/>
            <a:headEnd/>
            <a:tailEnd/>
          </a:ln>
        </xdr:spPr>
        <xdr:txBody>
          <a:bodyPr rot="0" vert="horz" wrap="square" lIns="91440" tIns="45720" rIns="91440" bIns="45720" anchor="t" anchorCtr="0">
            <a:spAutoFit/>
          </a:bodyPr>
          <a:lstStyle/>
          <a:p>
            <a:pPr algn="ctr"/>
            <a:r>
              <a:rPr lang="en-GB" sz="1100">
                <a:solidFill>
                  <a:srgbClr val="44555F"/>
                </a:solidFill>
                <a:effectLst/>
                <a:latin typeface="Calibri" panose="020F0502020204030204" pitchFamily="34" charset="0"/>
                <a:ea typeface="Calibri" panose="020F0502020204030204" pitchFamily="34" charset="0"/>
                <a:cs typeface="Times New Roman" panose="02020603050405020304" pitchFamily="18" charset="0"/>
              </a:rPr>
              <a:t>Box</a:t>
            </a:r>
            <a:endParaRPr lang="en-GB" sz="1100">
              <a:solidFill>
                <a:srgbClr val="41555F"/>
              </a:solidFill>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twoCellAnchor editAs="oneCell">
    <xdr:from>
      <xdr:col>0</xdr:col>
      <xdr:colOff>0</xdr:colOff>
      <xdr:row>0</xdr:row>
      <xdr:rowOff>0</xdr:rowOff>
    </xdr:from>
    <xdr:to>
      <xdr:col>8</xdr:col>
      <xdr:colOff>792367</xdr:colOff>
      <xdr:row>15</xdr:row>
      <xdr:rowOff>102551</xdr:rowOff>
    </xdr:to>
    <xdr:pic>
      <xdr:nvPicPr>
        <xdr:cNvPr id="26" name="Picture 25">
          <a:extLst>
            <a:ext uri="{FF2B5EF4-FFF2-40B4-BE49-F238E27FC236}">
              <a16:creationId xmlns:a16="http://schemas.microsoft.com/office/drawing/2014/main" id="{9CCE9051-7D71-4865-B811-A72B5021A67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0" y="0"/>
          <a:ext cx="8520952" cy="2963861"/>
        </a:xfrm>
        <a:prstGeom prst="rect">
          <a:avLst/>
        </a:prstGeom>
      </xdr:spPr>
    </xdr:pic>
    <xdr:clientData/>
  </xdr:twoCellAnchor>
  <xdr:twoCellAnchor>
    <xdr:from>
      <xdr:col>0</xdr:col>
      <xdr:colOff>0</xdr:colOff>
      <xdr:row>16</xdr:row>
      <xdr:rowOff>0</xdr:rowOff>
    </xdr:from>
    <xdr:to>
      <xdr:col>17</xdr:col>
      <xdr:colOff>140634</xdr:colOff>
      <xdr:row>19</xdr:row>
      <xdr:rowOff>0</xdr:rowOff>
    </xdr:to>
    <xdr:sp macro="" textlink="">
      <xdr:nvSpPr>
        <xdr:cNvPr id="27" name="TextBox 26">
          <a:extLst>
            <a:ext uri="{FF2B5EF4-FFF2-40B4-BE49-F238E27FC236}">
              <a16:creationId xmlns:a16="http://schemas.microsoft.com/office/drawing/2014/main" id="{66C805CC-9EE3-45B2-A0BA-DE87BABDE60A}"/>
            </a:ext>
          </a:extLst>
        </xdr:cNvPr>
        <xdr:cNvSpPr txBox="1"/>
      </xdr:nvSpPr>
      <xdr:spPr>
        <a:xfrm>
          <a:off x="0" y="3048000"/>
          <a:ext cx="10848975" cy="571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1">
              <a:solidFill>
                <a:srgbClr val="9053A1"/>
              </a:solidFill>
              <a:effectLst/>
              <a:latin typeface="+mn-lt"/>
              <a:ea typeface="+mn-ea"/>
              <a:cs typeface="+mn-cs"/>
            </a:rPr>
            <a:t>National Asthma</a:t>
          </a:r>
          <a:r>
            <a:rPr lang="en-GB" sz="1400" b="1" baseline="0">
              <a:solidFill>
                <a:srgbClr val="9053A1"/>
              </a:solidFill>
              <a:effectLst/>
              <a:latin typeface="+mn-lt"/>
              <a:ea typeface="+mn-ea"/>
              <a:cs typeface="+mn-cs"/>
            </a:rPr>
            <a:t> and COPD Audit Programme (NACAP)</a:t>
          </a:r>
          <a:endParaRPr lang="en-GB" sz="1400" b="1">
            <a:solidFill>
              <a:srgbClr val="9053A1"/>
            </a:solidFill>
            <a:effectLst/>
          </a:endParaRPr>
        </a:p>
        <a:p>
          <a:r>
            <a:rPr lang="en-GB" sz="1400" b="1" baseline="0">
              <a:solidFill>
                <a:srgbClr val="9053A1"/>
              </a:solidFill>
              <a:effectLst/>
              <a:latin typeface="+mn-lt"/>
              <a:ea typeface="+mn-ea"/>
              <a:cs typeface="+mn-cs"/>
            </a:rPr>
            <a:t>Adult asthma clinical audit 2022: Benchmarked key indicator report</a:t>
          </a:r>
          <a:endParaRPr lang="en-GB" sz="1400" b="1">
            <a:solidFill>
              <a:srgbClr val="9053A1"/>
            </a:solidFill>
            <a:effectLst/>
          </a:endParaRPr>
        </a:p>
        <a:p>
          <a:endParaRPr lang="en-GB" sz="1100"/>
        </a:p>
      </xdr:txBody>
    </xdr:sp>
    <xdr:clientData/>
  </xdr:twoCellAnchor>
  <xdr:twoCellAnchor>
    <xdr:from>
      <xdr:col>0</xdr:col>
      <xdr:colOff>0</xdr:colOff>
      <xdr:row>20</xdr:row>
      <xdr:rowOff>0</xdr:rowOff>
    </xdr:from>
    <xdr:to>
      <xdr:col>10</xdr:col>
      <xdr:colOff>1190624</xdr:colOff>
      <xdr:row>30</xdr:row>
      <xdr:rowOff>9526</xdr:rowOff>
    </xdr:to>
    <xdr:sp macro="" textlink="">
      <xdr:nvSpPr>
        <xdr:cNvPr id="28" name="TextBox 27">
          <a:extLst>
            <a:ext uri="{FF2B5EF4-FFF2-40B4-BE49-F238E27FC236}">
              <a16:creationId xmlns:a16="http://schemas.microsoft.com/office/drawing/2014/main" id="{ED986855-9E59-48B6-A0A0-A31276D6A30A}"/>
            </a:ext>
          </a:extLst>
        </xdr:cNvPr>
        <xdr:cNvSpPr txBox="1"/>
      </xdr:nvSpPr>
      <xdr:spPr>
        <a:xfrm>
          <a:off x="0" y="3810000"/>
          <a:ext cx="10725149" cy="19145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rgbClr val="44555F"/>
              </a:solidFill>
              <a:effectLst/>
              <a:latin typeface="+mn-lt"/>
              <a:ea typeface="+mn-ea"/>
              <a:cs typeface="+mn-cs"/>
            </a:rPr>
            <a:t>This benchmarked</a:t>
          </a:r>
          <a:r>
            <a:rPr lang="en-GB" sz="1100" baseline="0">
              <a:solidFill>
                <a:srgbClr val="44555F"/>
              </a:solidFill>
              <a:effectLst/>
              <a:latin typeface="+mn-lt"/>
              <a:ea typeface="+mn-ea"/>
              <a:cs typeface="+mn-cs"/>
            </a:rPr>
            <a:t> key indicator (BKI) </a:t>
          </a:r>
          <a:r>
            <a:rPr lang="en-GB" sz="1100">
              <a:solidFill>
                <a:srgbClr val="44555F"/>
              </a:solidFill>
              <a:effectLst/>
              <a:latin typeface="+mn-lt"/>
              <a:ea typeface="+mn-ea"/>
              <a:cs typeface="+mn-cs"/>
            </a:rPr>
            <a:t>report presents data</a:t>
          </a:r>
          <a:r>
            <a:rPr lang="en-GB" sz="1100" baseline="0">
              <a:solidFill>
                <a:srgbClr val="44555F"/>
              </a:solidFill>
              <a:effectLst/>
              <a:latin typeface="+mn-lt"/>
              <a:ea typeface="+mn-ea"/>
              <a:cs typeface="+mn-cs"/>
            </a:rPr>
            <a:t> from NACAP's clinical audit of secondary care asthma services adults. It highlights national and hospital level performance against five key performance indicators (KPIs) for respiratory care. This report is informed by data for adults admitted to acute hospital services with a primary diagnosis of asthma attack and discharged from hospital between April 2021 and March 2022.</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rgbClr val="44555F"/>
            </a:solidFill>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rgbClr val="44555F"/>
              </a:solidFill>
              <a:effectLst/>
              <a:latin typeface="+mn-lt"/>
              <a:ea typeface="+mn-ea"/>
              <a:cs typeface="+mn-cs"/>
            </a:rPr>
            <a:t>Hospital</a:t>
          </a:r>
          <a:r>
            <a:rPr lang="en-GB" sz="1100" b="1" baseline="0">
              <a:solidFill>
                <a:srgbClr val="44555F"/>
              </a:solidFill>
              <a:effectLst/>
              <a:latin typeface="+mn-lt"/>
              <a:ea typeface="+mn-ea"/>
              <a:cs typeface="+mn-cs"/>
            </a:rPr>
            <a:t> details are additionally accompanied by trust, region and integrated care system (England only) and local health board (Wales only) information to allow easy benchmarking at national and local levels. </a:t>
          </a:r>
          <a:endParaRPr lang="en-GB">
            <a:solidFill>
              <a:srgbClr val="44555F"/>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rgbClr val="44555F"/>
            </a:solidFill>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rgbClr val="44555F"/>
              </a:solidFill>
              <a:effectLst/>
              <a:latin typeface="+mn-lt"/>
              <a:ea typeface="+mn-ea"/>
              <a:cs typeface="+mn-cs"/>
            </a:rPr>
            <a:t>Benchmarked</a:t>
          </a:r>
          <a:r>
            <a:rPr lang="en-GB" sz="1100" baseline="0">
              <a:solidFill>
                <a:srgbClr val="44555F"/>
              </a:solidFill>
              <a:effectLst/>
              <a:latin typeface="+mn-lt"/>
              <a:ea typeface="+mn-ea"/>
              <a:cs typeface="+mn-cs"/>
            </a:rPr>
            <a:t> key indicators (BKI) and improvement priorities have been selected based on national standards and guidelines, as well as evidence from supporting services to deliver high-value care. For more information about the rationale for each BKI and improvement priority, please see Tab AA KPI. Suggestions to help services achieve improvement priorities can be found in the summary report, Drawing breath.</a:t>
          </a:r>
          <a:endParaRPr lang="en-GB">
            <a:solidFill>
              <a:srgbClr val="44555F"/>
            </a:solidFill>
            <a:effectLst/>
          </a:endParaRPr>
        </a:p>
        <a:p>
          <a:pPr eaLnBrk="1" fontAlgn="auto" latinLnBrk="0" hangingPunct="1"/>
          <a:endParaRPr lang="en-GB" sz="1100" b="1" baseline="0">
            <a:solidFill>
              <a:srgbClr val="9053A1"/>
            </a:solidFill>
            <a:effectLst/>
            <a:latin typeface="+mn-lt"/>
            <a:ea typeface="+mn-ea"/>
            <a:cs typeface="+mn-cs"/>
          </a:endParaRPr>
        </a:p>
      </xdr:txBody>
    </xdr:sp>
    <xdr:clientData/>
  </xdr:twoCellAnchor>
  <xdr:twoCellAnchor>
    <xdr:from>
      <xdr:col>0</xdr:col>
      <xdr:colOff>0</xdr:colOff>
      <xdr:row>29</xdr:row>
      <xdr:rowOff>38100</xdr:rowOff>
    </xdr:from>
    <xdr:to>
      <xdr:col>11</xdr:col>
      <xdr:colOff>9525</xdr:colOff>
      <xdr:row>36</xdr:row>
      <xdr:rowOff>123825</xdr:rowOff>
    </xdr:to>
    <xdr:sp macro="" textlink="">
      <xdr:nvSpPr>
        <xdr:cNvPr id="29" name="TextBox 28">
          <a:extLst>
            <a:ext uri="{FF2B5EF4-FFF2-40B4-BE49-F238E27FC236}">
              <a16:creationId xmlns:a16="http://schemas.microsoft.com/office/drawing/2014/main" id="{0E372CB5-ACCF-414D-8DFD-555D82344015}"/>
            </a:ext>
          </a:extLst>
        </xdr:cNvPr>
        <xdr:cNvSpPr txBox="1"/>
      </xdr:nvSpPr>
      <xdr:spPr>
        <a:xfrm>
          <a:off x="0" y="5715000"/>
          <a:ext cx="10801350" cy="1419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400" b="1" u="none" baseline="0">
            <a:solidFill>
              <a:sysClr val="windowText" lastClr="000000"/>
            </a:solidFill>
          </a:endParaRPr>
        </a:p>
        <a:p>
          <a:r>
            <a:rPr lang="en-GB" sz="1400" b="1" u="none" baseline="0">
              <a:solidFill>
                <a:srgbClr val="9053A1"/>
              </a:solidFill>
            </a:rPr>
            <a:t>The median and interquartile ranges for each key indicator </a:t>
          </a:r>
        </a:p>
        <a:p>
          <a:r>
            <a:rPr lang="en-GB" sz="1100" i="0">
              <a:solidFill>
                <a:srgbClr val="44555F"/>
              </a:solidFill>
              <a:effectLst/>
              <a:latin typeface="+mn-lt"/>
              <a:ea typeface="+mn-ea"/>
              <a:cs typeface="+mn-cs"/>
            </a:rPr>
            <a:t>Table 1 shows the national medians, lower quartiles and upper quartiles for the key indicators that have been presented in the unadjusted benchmarking of hospitals (</a:t>
          </a:r>
          <a:r>
            <a:rPr lang="en-GB" sz="1100" i="0" u="sng">
              <a:solidFill>
                <a:srgbClr val="44555F"/>
              </a:solidFill>
              <a:effectLst/>
              <a:latin typeface="+mn-lt"/>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Table 2</a:t>
          </a:r>
          <a:r>
            <a:rPr lang="en-GB" sz="1100" i="0">
              <a:solidFill>
                <a:srgbClr val="44555F"/>
              </a:solidFill>
              <a:effectLst/>
              <a:latin typeface="+mn-lt"/>
              <a:ea typeface="+mn-ea"/>
              <a:cs typeface="+mn-cs"/>
            </a:rPr>
            <a:t>). The values presented in Tab</a:t>
          </a:r>
          <a:r>
            <a:rPr lang="en-GB" sz="1100" i="0" baseline="0">
              <a:solidFill>
                <a:srgbClr val="44555F"/>
              </a:solidFill>
              <a:effectLst/>
              <a:latin typeface="+mn-lt"/>
              <a:ea typeface="+mn-ea"/>
              <a:cs typeface="+mn-cs"/>
            </a:rPr>
            <a:t> 2 </a:t>
          </a:r>
          <a:r>
            <a:rPr lang="en-GB" sz="1100" i="0" u="none">
              <a:solidFill>
                <a:srgbClr val="44555F"/>
              </a:solidFill>
              <a:effectLst/>
              <a:latin typeface="+mn-lt"/>
              <a:ea typeface="+mn-ea"/>
              <a:cs typeface="+mn-cs"/>
            </a:rPr>
            <a:t>have </a:t>
          </a:r>
          <a:r>
            <a:rPr lang="en-GB" sz="1100" i="0">
              <a:solidFill>
                <a:srgbClr val="44555F"/>
              </a:solidFill>
              <a:effectLst/>
              <a:latin typeface="+mn-lt"/>
              <a:ea typeface="+mn-ea"/>
              <a:cs typeface="+mn-cs"/>
            </a:rPr>
            <a:t>been derived by the method shown visually in the box and whisker plot (Fig 1). More specifically, to create the ‘box’, data for each key indicator were ordered numerically from smallest (whisker; P0) to largest (whisker; P100) to find the median (P50), the middle point of the values. The data are divided into two halves, which are then divided in half again to identify the lower quartile (P25) and the upper quartile (P75).</a:t>
          </a:r>
        </a:p>
        <a:p>
          <a:r>
            <a:rPr lang="en-GB" sz="1100" i="0">
              <a:solidFill>
                <a:srgbClr val="44555F"/>
              </a:solidFill>
              <a:effectLst/>
              <a:latin typeface="+mn-lt"/>
              <a:ea typeface="+mn-ea"/>
              <a:cs typeface="+mn-cs"/>
            </a:rPr>
            <a:t>Please note that small case numbers should be treated with caution as they are less likely to provide an accurate picture of the average level of care delivered to patients across these key indicators</a:t>
          </a:r>
        </a:p>
        <a:p>
          <a:endParaRPr lang="en-GB" sz="1100" b="1" i="0" u="none" baseline="0">
            <a:solidFill>
              <a:srgbClr val="44555F"/>
            </a:solidFill>
            <a:effectLst/>
            <a:latin typeface="+mn-lt"/>
            <a:ea typeface="+mn-ea"/>
            <a:cs typeface="+mn-cs"/>
          </a:endParaRPr>
        </a:p>
        <a:p>
          <a:endParaRPr lang="en-GB" sz="1100" b="1" i="0" u="none" baseline="0">
            <a:solidFill>
              <a:srgbClr val="44555F"/>
            </a:solidFill>
            <a:effectLst/>
            <a:latin typeface="+mn-lt"/>
            <a:ea typeface="+mn-ea"/>
            <a:cs typeface="+mn-cs"/>
          </a:endParaRPr>
        </a:p>
      </xdr:txBody>
    </xdr:sp>
    <xdr:clientData/>
  </xdr:twoCellAnchor>
  <xdr:twoCellAnchor>
    <xdr:from>
      <xdr:col>0</xdr:col>
      <xdr:colOff>0</xdr:colOff>
      <xdr:row>51</xdr:row>
      <xdr:rowOff>0</xdr:rowOff>
    </xdr:from>
    <xdr:to>
      <xdr:col>4</xdr:col>
      <xdr:colOff>333375</xdr:colOff>
      <xdr:row>61</xdr:row>
      <xdr:rowOff>0</xdr:rowOff>
    </xdr:to>
    <xdr:grpSp>
      <xdr:nvGrpSpPr>
        <xdr:cNvPr id="30" name="Group 29">
          <a:extLst>
            <a:ext uri="{FF2B5EF4-FFF2-40B4-BE49-F238E27FC236}">
              <a16:creationId xmlns:a16="http://schemas.microsoft.com/office/drawing/2014/main" id="{703AA8F7-CDC5-4CD3-98D4-BBAF3620F084}"/>
            </a:ext>
          </a:extLst>
        </xdr:cNvPr>
        <xdr:cNvGrpSpPr/>
      </xdr:nvGrpSpPr>
      <xdr:grpSpPr>
        <a:xfrm>
          <a:off x="0" y="10848975"/>
          <a:ext cx="4410075" cy="1905000"/>
          <a:chOff x="0" y="0"/>
          <a:chExt cx="3860927" cy="1215868"/>
        </a:xfrm>
      </xdr:grpSpPr>
      <xdr:grpSp>
        <xdr:nvGrpSpPr>
          <xdr:cNvPr id="31" name="Group 30">
            <a:extLst>
              <a:ext uri="{FF2B5EF4-FFF2-40B4-BE49-F238E27FC236}">
                <a16:creationId xmlns:a16="http://schemas.microsoft.com/office/drawing/2014/main" id="{FFADBB31-0940-4EF5-A195-DD27BDA4F965}"/>
              </a:ext>
            </a:extLst>
          </xdr:cNvPr>
          <xdr:cNvGrpSpPr/>
        </xdr:nvGrpSpPr>
        <xdr:grpSpPr>
          <a:xfrm>
            <a:off x="381000" y="273050"/>
            <a:ext cx="3095625" cy="409575"/>
            <a:chOff x="0" y="0"/>
            <a:chExt cx="3095625" cy="409575"/>
          </a:xfrm>
        </xdr:grpSpPr>
        <xdr:cxnSp macro="">
          <xdr:nvCxnSpPr>
            <xdr:cNvPr id="38" name="Straight Connector 37">
              <a:extLst>
                <a:ext uri="{FF2B5EF4-FFF2-40B4-BE49-F238E27FC236}">
                  <a16:creationId xmlns:a16="http://schemas.microsoft.com/office/drawing/2014/main" id="{2F5A42BC-908B-4266-9671-288D8B6799C3}"/>
                </a:ext>
              </a:extLst>
            </xdr:cNvPr>
            <xdr:cNvCxnSpPr/>
          </xdr:nvCxnSpPr>
          <xdr:spPr>
            <a:xfrm>
              <a:off x="1552575" y="200025"/>
              <a:ext cx="771525" cy="0"/>
            </a:xfrm>
            <a:prstGeom prst="line">
              <a:avLst/>
            </a:prstGeom>
            <a:ln w="25400">
              <a:solidFill>
                <a:srgbClr val="FFCE33"/>
              </a:solidFill>
            </a:ln>
          </xdr:spPr>
          <xdr:style>
            <a:lnRef idx="1">
              <a:schemeClr val="accent1"/>
            </a:lnRef>
            <a:fillRef idx="0">
              <a:schemeClr val="accent1"/>
            </a:fillRef>
            <a:effectRef idx="0">
              <a:schemeClr val="accent1"/>
            </a:effectRef>
            <a:fontRef idx="minor">
              <a:schemeClr val="tx1"/>
            </a:fontRef>
          </xdr:style>
        </xdr:cxnSp>
        <xdr:cxnSp macro="">
          <xdr:nvCxnSpPr>
            <xdr:cNvPr id="39" name="Straight Connector 38">
              <a:extLst>
                <a:ext uri="{FF2B5EF4-FFF2-40B4-BE49-F238E27FC236}">
                  <a16:creationId xmlns:a16="http://schemas.microsoft.com/office/drawing/2014/main" id="{107B2338-F239-48C5-AEA3-23427F90FFAC}"/>
                </a:ext>
              </a:extLst>
            </xdr:cNvPr>
            <xdr:cNvCxnSpPr/>
          </xdr:nvCxnSpPr>
          <xdr:spPr>
            <a:xfrm>
              <a:off x="781050" y="200025"/>
              <a:ext cx="771525" cy="0"/>
            </a:xfrm>
            <a:prstGeom prst="line">
              <a:avLst/>
            </a:prstGeom>
            <a:ln w="25400">
              <a:solidFill>
                <a:srgbClr val="FFCE33"/>
              </a:solidFill>
            </a:ln>
          </xdr:spPr>
          <xdr:style>
            <a:lnRef idx="1">
              <a:schemeClr val="accent1"/>
            </a:lnRef>
            <a:fillRef idx="0">
              <a:schemeClr val="accent1"/>
            </a:fillRef>
            <a:effectRef idx="0">
              <a:schemeClr val="accent1"/>
            </a:effectRef>
            <a:fontRef idx="minor">
              <a:schemeClr val="tx1"/>
            </a:fontRef>
          </xdr:style>
        </xdr:cxnSp>
        <xdr:grpSp>
          <xdr:nvGrpSpPr>
            <xdr:cNvPr id="40" name="Group 39">
              <a:extLst>
                <a:ext uri="{FF2B5EF4-FFF2-40B4-BE49-F238E27FC236}">
                  <a16:creationId xmlns:a16="http://schemas.microsoft.com/office/drawing/2014/main" id="{965E657C-6C2C-48F0-9C0A-B2C559F4601C}"/>
                </a:ext>
              </a:extLst>
            </xdr:cNvPr>
            <xdr:cNvGrpSpPr/>
          </xdr:nvGrpSpPr>
          <xdr:grpSpPr>
            <a:xfrm>
              <a:off x="781050" y="0"/>
              <a:ext cx="1543050" cy="409575"/>
              <a:chOff x="0" y="0"/>
              <a:chExt cx="1543050" cy="409575"/>
            </a:xfrm>
          </xdr:grpSpPr>
          <xdr:sp macro="" textlink="">
            <xdr:nvSpPr>
              <xdr:cNvPr id="47" name="Rectangle 46">
                <a:extLst>
                  <a:ext uri="{FF2B5EF4-FFF2-40B4-BE49-F238E27FC236}">
                    <a16:creationId xmlns:a16="http://schemas.microsoft.com/office/drawing/2014/main" id="{E454F5A3-0A5A-432D-B5FE-506DC5210113}"/>
                  </a:ext>
                </a:extLst>
              </xdr:cNvPr>
              <xdr:cNvSpPr/>
            </xdr:nvSpPr>
            <xdr:spPr>
              <a:xfrm>
                <a:off x="0" y="0"/>
                <a:ext cx="771525" cy="4095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sp macro="" textlink="">
            <xdr:nvSpPr>
              <xdr:cNvPr id="48" name="Rectangle 47">
                <a:extLst>
                  <a:ext uri="{FF2B5EF4-FFF2-40B4-BE49-F238E27FC236}">
                    <a16:creationId xmlns:a16="http://schemas.microsoft.com/office/drawing/2014/main" id="{BF15F8C6-21B5-4E47-931E-695A8035EDD5}"/>
                  </a:ext>
                </a:extLst>
              </xdr:cNvPr>
              <xdr:cNvSpPr/>
            </xdr:nvSpPr>
            <xdr:spPr>
              <a:xfrm>
                <a:off x="771525" y="0"/>
                <a:ext cx="771525" cy="4095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grpSp>
        <xdr:grpSp>
          <xdr:nvGrpSpPr>
            <xdr:cNvPr id="41" name="Group 40">
              <a:extLst>
                <a:ext uri="{FF2B5EF4-FFF2-40B4-BE49-F238E27FC236}">
                  <a16:creationId xmlns:a16="http://schemas.microsoft.com/office/drawing/2014/main" id="{58E52477-FE8B-49A4-966B-64FF1F617230}"/>
                </a:ext>
              </a:extLst>
            </xdr:cNvPr>
            <xdr:cNvGrpSpPr/>
          </xdr:nvGrpSpPr>
          <xdr:grpSpPr>
            <a:xfrm>
              <a:off x="0" y="104775"/>
              <a:ext cx="781050" cy="200025"/>
              <a:chOff x="0" y="0"/>
              <a:chExt cx="781050" cy="200025"/>
            </a:xfrm>
          </xdr:grpSpPr>
          <xdr:cxnSp macro="">
            <xdr:nvCxnSpPr>
              <xdr:cNvPr id="45" name="Straight Connector 44">
                <a:extLst>
                  <a:ext uri="{FF2B5EF4-FFF2-40B4-BE49-F238E27FC236}">
                    <a16:creationId xmlns:a16="http://schemas.microsoft.com/office/drawing/2014/main" id="{8912E46B-FBB7-470E-A544-69930B6F256C}"/>
                  </a:ext>
                </a:extLst>
              </xdr:cNvPr>
              <xdr:cNvCxnSpPr/>
            </xdr:nvCxnSpPr>
            <xdr:spPr>
              <a:xfrm>
                <a:off x="9525" y="95250"/>
                <a:ext cx="771525" cy="0"/>
              </a:xfrm>
              <a:prstGeom prst="line">
                <a:avLst/>
              </a:prstGeom>
              <a:ln w="25400">
                <a:solidFill>
                  <a:srgbClr val="FF5757"/>
                </a:solidFill>
              </a:ln>
            </xdr:spPr>
            <xdr:style>
              <a:lnRef idx="1">
                <a:schemeClr val="accent1"/>
              </a:lnRef>
              <a:fillRef idx="0">
                <a:schemeClr val="accent1"/>
              </a:fillRef>
              <a:effectRef idx="0">
                <a:schemeClr val="accent1"/>
              </a:effectRef>
              <a:fontRef idx="minor">
                <a:schemeClr val="tx1"/>
              </a:fontRef>
            </xdr:style>
          </xdr:cxnSp>
          <xdr:cxnSp macro="">
            <xdr:nvCxnSpPr>
              <xdr:cNvPr id="46" name="Straight Connector 45">
                <a:extLst>
                  <a:ext uri="{FF2B5EF4-FFF2-40B4-BE49-F238E27FC236}">
                    <a16:creationId xmlns:a16="http://schemas.microsoft.com/office/drawing/2014/main" id="{35E74A23-9C3D-48FC-A586-06547C0F1BDE}"/>
                  </a:ext>
                </a:extLst>
              </xdr:cNvPr>
              <xdr:cNvCxnSpPr/>
            </xdr:nvCxnSpPr>
            <xdr:spPr>
              <a:xfrm>
                <a:off x="0" y="0"/>
                <a:ext cx="0" cy="200025"/>
              </a:xfrm>
              <a:prstGeom prst="line">
                <a:avLst/>
              </a:prstGeom>
              <a:ln w="25400">
                <a:solidFill>
                  <a:srgbClr val="FF5757"/>
                </a:solidFill>
              </a:ln>
            </xdr:spPr>
            <xdr:style>
              <a:lnRef idx="1">
                <a:schemeClr val="accent1"/>
              </a:lnRef>
              <a:fillRef idx="0">
                <a:schemeClr val="accent1"/>
              </a:fillRef>
              <a:effectRef idx="0">
                <a:schemeClr val="accent1"/>
              </a:effectRef>
              <a:fontRef idx="minor">
                <a:schemeClr val="tx1"/>
              </a:fontRef>
            </xdr:style>
          </xdr:cxnSp>
        </xdr:grpSp>
        <xdr:grpSp>
          <xdr:nvGrpSpPr>
            <xdr:cNvPr id="42" name="Group 41">
              <a:extLst>
                <a:ext uri="{FF2B5EF4-FFF2-40B4-BE49-F238E27FC236}">
                  <a16:creationId xmlns:a16="http://schemas.microsoft.com/office/drawing/2014/main" id="{DDBDB341-8493-4BC8-B89F-4DC0240D9538}"/>
                </a:ext>
              </a:extLst>
            </xdr:cNvPr>
            <xdr:cNvGrpSpPr/>
          </xdr:nvGrpSpPr>
          <xdr:grpSpPr>
            <a:xfrm>
              <a:off x="2324100" y="104775"/>
              <a:ext cx="771525" cy="200025"/>
              <a:chOff x="0" y="0"/>
              <a:chExt cx="771525" cy="200025"/>
            </a:xfrm>
          </xdr:grpSpPr>
          <xdr:cxnSp macro="">
            <xdr:nvCxnSpPr>
              <xdr:cNvPr id="43" name="Straight Connector 42">
                <a:extLst>
                  <a:ext uri="{FF2B5EF4-FFF2-40B4-BE49-F238E27FC236}">
                    <a16:creationId xmlns:a16="http://schemas.microsoft.com/office/drawing/2014/main" id="{2D09C698-6404-4B05-BEE2-80C8B3A84D09}"/>
                  </a:ext>
                </a:extLst>
              </xdr:cNvPr>
              <xdr:cNvCxnSpPr/>
            </xdr:nvCxnSpPr>
            <xdr:spPr>
              <a:xfrm>
                <a:off x="0" y="95250"/>
                <a:ext cx="771525" cy="0"/>
              </a:xfrm>
              <a:prstGeom prst="line">
                <a:avLst/>
              </a:prstGeom>
              <a:ln w="25400">
                <a:solidFill>
                  <a:srgbClr val="92D050"/>
                </a:solidFill>
              </a:ln>
            </xdr:spPr>
            <xdr:style>
              <a:lnRef idx="1">
                <a:schemeClr val="accent1"/>
              </a:lnRef>
              <a:fillRef idx="0">
                <a:schemeClr val="accent1"/>
              </a:fillRef>
              <a:effectRef idx="0">
                <a:schemeClr val="accent1"/>
              </a:effectRef>
              <a:fontRef idx="minor">
                <a:schemeClr val="tx1"/>
              </a:fontRef>
            </xdr:style>
          </xdr:cxnSp>
          <xdr:cxnSp macro="">
            <xdr:nvCxnSpPr>
              <xdr:cNvPr id="44" name="Straight Connector 43">
                <a:extLst>
                  <a:ext uri="{FF2B5EF4-FFF2-40B4-BE49-F238E27FC236}">
                    <a16:creationId xmlns:a16="http://schemas.microsoft.com/office/drawing/2014/main" id="{DB1A7C88-C7D6-45BD-A649-9278B4859E4D}"/>
                  </a:ext>
                </a:extLst>
              </xdr:cNvPr>
              <xdr:cNvCxnSpPr/>
            </xdr:nvCxnSpPr>
            <xdr:spPr>
              <a:xfrm>
                <a:off x="771525" y="0"/>
                <a:ext cx="0" cy="200025"/>
              </a:xfrm>
              <a:prstGeom prst="line">
                <a:avLst/>
              </a:prstGeom>
              <a:ln w="25400">
                <a:solidFill>
                  <a:srgbClr val="92D050"/>
                </a:solidFill>
              </a:ln>
            </xdr:spPr>
            <xdr:style>
              <a:lnRef idx="1">
                <a:schemeClr val="accent1"/>
              </a:lnRef>
              <a:fillRef idx="0">
                <a:schemeClr val="accent1"/>
              </a:fillRef>
              <a:effectRef idx="0">
                <a:schemeClr val="accent1"/>
              </a:effectRef>
              <a:fontRef idx="minor">
                <a:schemeClr val="tx1"/>
              </a:fontRef>
            </xdr:style>
          </xdr:cxnSp>
        </xdr:grpSp>
      </xdr:grpSp>
      <xdr:sp macro="" textlink="">
        <xdr:nvSpPr>
          <xdr:cNvPr id="32" name="Text Box 2">
            <a:extLst>
              <a:ext uri="{FF2B5EF4-FFF2-40B4-BE49-F238E27FC236}">
                <a16:creationId xmlns:a16="http://schemas.microsoft.com/office/drawing/2014/main" id="{61EA4C35-A100-4E08-B7B3-47DD0D5D95EA}"/>
              </a:ext>
            </a:extLst>
          </xdr:cNvPr>
          <xdr:cNvSpPr txBox="1">
            <a:spLocks noChangeArrowheads="1"/>
          </xdr:cNvSpPr>
        </xdr:nvSpPr>
        <xdr:spPr bwMode="auto">
          <a:xfrm>
            <a:off x="0" y="0"/>
            <a:ext cx="775334" cy="441959"/>
          </a:xfrm>
          <a:prstGeom prst="rect">
            <a:avLst/>
          </a:prstGeom>
          <a:noFill/>
          <a:ln w="9525">
            <a:noFill/>
            <a:miter lim="800000"/>
            <a:headEnd/>
            <a:tailEnd/>
          </a:ln>
        </xdr:spPr>
        <xdr:txBody>
          <a:bodyPr rot="0" vert="horz" wrap="square" lIns="91440" tIns="45720" rIns="91440" bIns="45720" anchor="t" anchorCtr="0">
            <a:spAutoFit/>
          </a:bodyPr>
          <a:lstStyle/>
          <a:p>
            <a:pPr algn="ctr"/>
            <a:r>
              <a:rPr lang="en-GB" sz="1100">
                <a:solidFill>
                  <a:srgbClr val="44555F"/>
                </a:solidFill>
                <a:effectLst/>
                <a:latin typeface="Calibri" panose="020F0502020204030204" pitchFamily="34" charset="0"/>
                <a:ea typeface="Calibri" panose="020F0502020204030204" pitchFamily="34" charset="0"/>
                <a:cs typeface="Times New Roman" panose="02020603050405020304" pitchFamily="18" charset="0"/>
              </a:rPr>
              <a:t>Whisker</a:t>
            </a:r>
            <a:endParaRPr lang="en-GB" sz="1100">
              <a:solidFill>
                <a:srgbClr val="41555F"/>
              </a:solidFill>
              <a:effectLst/>
              <a:latin typeface="Calibri" panose="020F0502020204030204" pitchFamily="34" charset="0"/>
              <a:ea typeface="Calibri" panose="020F0502020204030204" pitchFamily="34" charset="0"/>
              <a:cs typeface="Times New Roman" panose="02020603050405020304" pitchFamily="18" charset="0"/>
            </a:endParaRPr>
          </a:p>
          <a:p>
            <a:pPr algn="ctr"/>
            <a:r>
              <a:rPr lang="en-GB" sz="1100">
                <a:solidFill>
                  <a:srgbClr val="44555F"/>
                </a:solidFill>
                <a:effectLst/>
                <a:latin typeface="Calibri" panose="020F0502020204030204" pitchFamily="34" charset="0"/>
                <a:ea typeface="Calibri" panose="020F0502020204030204" pitchFamily="34" charset="0"/>
                <a:cs typeface="Times New Roman" panose="02020603050405020304" pitchFamily="18" charset="0"/>
              </a:rPr>
              <a:t>(P0)</a:t>
            </a:r>
            <a:endParaRPr lang="en-GB" sz="1100">
              <a:solidFill>
                <a:srgbClr val="41555F"/>
              </a:solidFill>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33" name="Text Box 2">
            <a:extLst>
              <a:ext uri="{FF2B5EF4-FFF2-40B4-BE49-F238E27FC236}">
                <a16:creationId xmlns:a16="http://schemas.microsoft.com/office/drawing/2014/main" id="{06C3536B-6007-4C3A-B119-6CAD8E52398E}"/>
              </a:ext>
            </a:extLst>
          </xdr:cNvPr>
          <xdr:cNvSpPr txBox="1">
            <a:spLocks noChangeArrowheads="1"/>
          </xdr:cNvSpPr>
        </xdr:nvSpPr>
        <xdr:spPr bwMode="auto">
          <a:xfrm>
            <a:off x="3085593" y="0"/>
            <a:ext cx="775334" cy="441959"/>
          </a:xfrm>
          <a:prstGeom prst="rect">
            <a:avLst/>
          </a:prstGeom>
          <a:noFill/>
          <a:ln w="9525">
            <a:noFill/>
            <a:miter lim="800000"/>
            <a:headEnd/>
            <a:tailEnd/>
          </a:ln>
        </xdr:spPr>
        <xdr:txBody>
          <a:bodyPr rot="0" vert="horz" wrap="square" lIns="91440" tIns="45720" rIns="91440" bIns="45720" anchor="t" anchorCtr="0">
            <a:spAutoFit/>
          </a:bodyPr>
          <a:lstStyle/>
          <a:p>
            <a:pPr algn="ctr"/>
            <a:r>
              <a:rPr lang="en-GB" sz="1100">
                <a:solidFill>
                  <a:srgbClr val="44555F"/>
                </a:solidFill>
                <a:effectLst/>
                <a:latin typeface="Calibri" panose="020F0502020204030204" pitchFamily="34" charset="0"/>
                <a:ea typeface="Calibri" panose="020F0502020204030204" pitchFamily="34" charset="0"/>
                <a:cs typeface="Times New Roman" panose="02020603050405020304" pitchFamily="18" charset="0"/>
              </a:rPr>
              <a:t>Whisker</a:t>
            </a:r>
            <a:endParaRPr lang="en-GB" sz="1100">
              <a:solidFill>
                <a:srgbClr val="41555F"/>
              </a:solidFill>
              <a:effectLst/>
              <a:latin typeface="Calibri" panose="020F0502020204030204" pitchFamily="34" charset="0"/>
              <a:ea typeface="Calibri" panose="020F0502020204030204" pitchFamily="34" charset="0"/>
              <a:cs typeface="Times New Roman" panose="02020603050405020304" pitchFamily="18" charset="0"/>
            </a:endParaRPr>
          </a:p>
          <a:p>
            <a:pPr algn="ctr"/>
            <a:r>
              <a:rPr lang="en-GB" sz="1100">
                <a:solidFill>
                  <a:srgbClr val="44555F"/>
                </a:solidFill>
                <a:effectLst/>
                <a:latin typeface="Calibri" panose="020F0502020204030204" pitchFamily="34" charset="0"/>
                <a:ea typeface="Calibri" panose="020F0502020204030204" pitchFamily="34" charset="0"/>
                <a:cs typeface="Times New Roman" panose="02020603050405020304" pitchFamily="18" charset="0"/>
              </a:rPr>
              <a:t>(P100)</a:t>
            </a:r>
            <a:endParaRPr lang="en-GB" sz="1100">
              <a:solidFill>
                <a:srgbClr val="41555F"/>
              </a:solidFill>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34" name="Text Box 2">
            <a:extLst>
              <a:ext uri="{FF2B5EF4-FFF2-40B4-BE49-F238E27FC236}">
                <a16:creationId xmlns:a16="http://schemas.microsoft.com/office/drawing/2014/main" id="{FB615521-07B1-4619-B52E-62C0AFC4F800}"/>
              </a:ext>
            </a:extLst>
          </xdr:cNvPr>
          <xdr:cNvSpPr txBox="1">
            <a:spLocks noChangeArrowheads="1"/>
          </xdr:cNvSpPr>
        </xdr:nvSpPr>
        <xdr:spPr bwMode="auto">
          <a:xfrm>
            <a:off x="387273" y="602931"/>
            <a:ext cx="774699" cy="612774"/>
          </a:xfrm>
          <a:prstGeom prst="rect">
            <a:avLst/>
          </a:prstGeom>
          <a:noFill/>
          <a:ln w="9525">
            <a:noFill/>
            <a:miter lim="800000"/>
            <a:headEnd/>
            <a:tailEnd/>
          </a:ln>
        </xdr:spPr>
        <xdr:txBody>
          <a:bodyPr rot="0" vert="horz" wrap="square" lIns="91440" tIns="45720" rIns="91440" bIns="45720" anchor="t" anchorCtr="0">
            <a:spAutoFit/>
          </a:bodyPr>
          <a:lstStyle/>
          <a:p>
            <a:pPr algn="ctr"/>
            <a:r>
              <a:rPr lang="en-GB" sz="1100">
                <a:solidFill>
                  <a:srgbClr val="44555F"/>
                </a:solidFill>
                <a:effectLst/>
                <a:latin typeface="Calibri" panose="020F0502020204030204" pitchFamily="34" charset="0"/>
                <a:ea typeface="Calibri" panose="020F0502020204030204" pitchFamily="34" charset="0"/>
                <a:cs typeface="Times New Roman" panose="02020603050405020304" pitchFamily="18" charset="0"/>
              </a:rPr>
              <a:t>Lower quartile</a:t>
            </a:r>
            <a:endParaRPr lang="en-GB" sz="1100">
              <a:solidFill>
                <a:srgbClr val="41555F"/>
              </a:solidFill>
              <a:effectLst/>
              <a:latin typeface="Calibri" panose="020F0502020204030204" pitchFamily="34" charset="0"/>
              <a:ea typeface="Calibri" panose="020F0502020204030204" pitchFamily="34" charset="0"/>
              <a:cs typeface="Times New Roman" panose="02020603050405020304" pitchFamily="18" charset="0"/>
            </a:endParaRPr>
          </a:p>
          <a:p>
            <a:pPr algn="ctr"/>
            <a:r>
              <a:rPr lang="en-GB" sz="1100">
                <a:solidFill>
                  <a:srgbClr val="44555F"/>
                </a:solidFill>
                <a:effectLst/>
                <a:latin typeface="Calibri" panose="020F0502020204030204" pitchFamily="34" charset="0"/>
                <a:ea typeface="Calibri" panose="020F0502020204030204" pitchFamily="34" charset="0"/>
                <a:cs typeface="Times New Roman" panose="02020603050405020304" pitchFamily="18" charset="0"/>
              </a:rPr>
              <a:t>(P25)</a:t>
            </a:r>
            <a:endParaRPr lang="en-GB" sz="1100">
              <a:solidFill>
                <a:srgbClr val="41555F"/>
              </a:solidFill>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35" name="Text Box 2">
            <a:extLst>
              <a:ext uri="{FF2B5EF4-FFF2-40B4-BE49-F238E27FC236}">
                <a16:creationId xmlns:a16="http://schemas.microsoft.com/office/drawing/2014/main" id="{5EB5FBB9-E55F-4831-AD58-C5AF9F57B5CE}"/>
              </a:ext>
            </a:extLst>
          </xdr:cNvPr>
          <xdr:cNvSpPr txBox="1">
            <a:spLocks noChangeArrowheads="1"/>
          </xdr:cNvSpPr>
        </xdr:nvSpPr>
        <xdr:spPr bwMode="auto">
          <a:xfrm>
            <a:off x="2749009" y="603094"/>
            <a:ext cx="774699" cy="612774"/>
          </a:xfrm>
          <a:prstGeom prst="rect">
            <a:avLst/>
          </a:prstGeom>
          <a:noFill/>
          <a:ln w="9525">
            <a:noFill/>
            <a:miter lim="800000"/>
            <a:headEnd/>
            <a:tailEnd/>
          </a:ln>
        </xdr:spPr>
        <xdr:txBody>
          <a:bodyPr rot="0" vert="horz" wrap="square" lIns="91440" tIns="45720" rIns="91440" bIns="45720" anchor="t" anchorCtr="0">
            <a:spAutoFit/>
          </a:bodyPr>
          <a:lstStyle/>
          <a:p>
            <a:pPr algn="ctr"/>
            <a:r>
              <a:rPr lang="en-GB" sz="1100">
                <a:solidFill>
                  <a:srgbClr val="44555F"/>
                </a:solidFill>
                <a:effectLst/>
                <a:latin typeface="Calibri" panose="020F0502020204030204" pitchFamily="34" charset="0"/>
                <a:ea typeface="Calibri" panose="020F0502020204030204" pitchFamily="34" charset="0"/>
                <a:cs typeface="Times New Roman" panose="02020603050405020304" pitchFamily="18" charset="0"/>
              </a:rPr>
              <a:t>Upper</a:t>
            </a:r>
            <a:endParaRPr lang="en-GB" sz="1100">
              <a:solidFill>
                <a:srgbClr val="41555F"/>
              </a:solidFill>
              <a:effectLst/>
              <a:latin typeface="Calibri" panose="020F0502020204030204" pitchFamily="34" charset="0"/>
              <a:ea typeface="Calibri" panose="020F0502020204030204" pitchFamily="34" charset="0"/>
              <a:cs typeface="Times New Roman" panose="02020603050405020304" pitchFamily="18" charset="0"/>
            </a:endParaRPr>
          </a:p>
          <a:p>
            <a:pPr algn="ctr"/>
            <a:r>
              <a:rPr lang="en-GB" sz="1100">
                <a:solidFill>
                  <a:srgbClr val="44555F"/>
                </a:solidFill>
                <a:effectLst/>
                <a:latin typeface="Calibri" panose="020F0502020204030204" pitchFamily="34" charset="0"/>
                <a:ea typeface="Calibri" panose="020F0502020204030204" pitchFamily="34" charset="0"/>
                <a:cs typeface="Times New Roman" panose="02020603050405020304" pitchFamily="18" charset="0"/>
              </a:rPr>
              <a:t>quartile</a:t>
            </a:r>
            <a:endParaRPr lang="en-GB" sz="1100">
              <a:solidFill>
                <a:srgbClr val="41555F"/>
              </a:solidFill>
              <a:effectLst/>
              <a:latin typeface="Calibri" panose="020F0502020204030204" pitchFamily="34" charset="0"/>
              <a:ea typeface="Calibri" panose="020F0502020204030204" pitchFamily="34" charset="0"/>
              <a:cs typeface="Times New Roman" panose="02020603050405020304" pitchFamily="18" charset="0"/>
            </a:endParaRPr>
          </a:p>
          <a:p>
            <a:pPr algn="ctr"/>
            <a:r>
              <a:rPr lang="en-GB" sz="1100">
                <a:solidFill>
                  <a:srgbClr val="44555F"/>
                </a:solidFill>
                <a:effectLst/>
                <a:latin typeface="Calibri" panose="020F0502020204030204" pitchFamily="34" charset="0"/>
                <a:ea typeface="Calibri" panose="020F0502020204030204" pitchFamily="34" charset="0"/>
                <a:cs typeface="Times New Roman" panose="02020603050405020304" pitchFamily="18" charset="0"/>
              </a:rPr>
              <a:t>(P75)</a:t>
            </a:r>
            <a:endParaRPr lang="en-GB" sz="1100">
              <a:solidFill>
                <a:srgbClr val="41555F"/>
              </a:solidFill>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36" name="Text Box 2">
            <a:extLst>
              <a:ext uri="{FF2B5EF4-FFF2-40B4-BE49-F238E27FC236}">
                <a16:creationId xmlns:a16="http://schemas.microsoft.com/office/drawing/2014/main" id="{9CA4F80A-8B26-4D1B-AA30-A77B11B89ACA}"/>
              </a:ext>
            </a:extLst>
          </xdr:cNvPr>
          <xdr:cNvSpPr txBox="1">
            <a:spLocks noChangeArrowheads="1"/>
          </xdr:cNvSpPr>
        </xdr:nvSpPr>
        <xdr:spPr bwMode="auto">
          <a:xfrm>
            <a:off x="1549095" y="704200"/>
            <a:ext cx="774699" cy="441959"/>
          </a:xfrm>
          <a:prstGeom prst="rect">
            <a:avLst/>
          </a:prstGeom>
          <a:noFill/>
          <a:ln w="9525">
            <a:noFill/>
            <a:miter lim="800000"/>
            <a:headEnd/>
            <a:tailEnd/>
          </a:ln>
        </xdr:spPr>
        <xdr:txBody>
          <a:bodyPr rot="0" vert="horz" wrap="square" lIns="91440" tIns="45720" rIns="91440" bIns="45720" anchor="t" anchorCtr="0">
            <a:spAutoFit/>
          </a:bodyPr>
          <a:lstStyle/>
          <a:p>
            <a:pPr algn="ctr"/>
            <a:r>
              <a:rPr lang="en-GB" sz="1100">
                <a:solidFill>
                  <a:srgbClr val="44555F"/>
                </a:solidFill>
                <a:effectLst/>
                <a:latin typeface="Calibri" panose="020F0502020204030204" pitchFamily="34" charset="0"/>
                <a:ea typeface="Calibri" panose="020F0502020204030204" pitchFamily="34" charset="0"/>
                <a:cs typeface="Times New Roman" panose="02020603050405020304" pitchFamily="18" charset="0"/>
              </a:rPr>
              <a:t>Median</a:t>
            </a:r>
            <a:endParaRPr lang="en-GB" sz="1100">
              <a:solidFill>
                <a:srgbClr val="41555F"/>
              </a:solidFill>
              <a:effectLst/>
              <a:latin typeface="Calibri" panose="020F0502020204030204" pitchFamily="34" charset="0"/>
              <a:ea typeface="Calibri" panose="020F0502020204030204" pitchFamily="34" charset="0"/>
              <a:cs typeface="Times New Roman" panose="02020603050405020304" pitchFamily="18" charset="0"/>
            </a:endParaRPr>
          </a:p>
          <a:p>
            <a:pPr algn="ctr"/>
            <a:r>
              <a:rPr lang="en-GB" sz="1100">
                <a:solidFill>
                  <a:srgbClr val="44555F"/>
                </a:solidFill>
                <a:effectLst/>
                <a:latin typeface="Calibri" panose="020F0502020204030204" pitchFamily="34" charset="0"/>
                <a:ea typeface="Calibri" panose="020F0502020204030204" pitchFamily="34" charset="0"/>
                <a:cs typeface="Times New Roman" panose="02020603050405020304" pitchFamily="18" charset="0"/>
              </a:rPr>
              <a:t>(P50)</a:t>
            </a:r>
            <a:endParaRPr lang="en-GB" sz="1100">
              <a:solidFill>
                <a:srgbClr val="41555F"/>
              </a:solidFill>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37" name="Text Box 2">
            <a:extLst>
              <a:ext uri="{FF2B5EF4-FFF2-40B4-BE49-F238E27FC236}">
                <a16:creationId xmlns:a16="http://schemas.microsoft.com/office/drawing/2014/main" id="{16C1E1A9-07FB-4AE4-AC9E-8F88C4B57CE1}"/>
              </a:ext>
            </a:extLst>
          </xdr:cNvPr>
          <xdr:cNvSpPr txBox="1">
            <a:spLocks noChangeArrowheads="1"/>
          </xdr:cNvSpPr>
        </xdr:nvSpPr>
        <xdr:spPr bwMode="auto">
          <a:xfrm>
            <a:off x="1561793" y="0"/>
            <a:ext cx="774699" cy="271779"/>
          </a:xfrm>
          <a:prstGeom prst="rect">
            <a:avLst/>
          </a:prstGeom>
          <a:noFill/>
          <a:ln w="9525">
            <a:noFill/>
            <a:miter lim="800000"/>
            <a:headEnd/>
            <a:tailEnd/>
          </a:ln>
        </xdr:spPr>
        <xdr:txBody>
          <a:bodyPr rot="0" vert="horz" wrap="square" lIns="91440" tIns="45720" rIns="91440" bIns="45720" anchor="t" anchorCtr="0">
            <a:spAutoFit/>
          </a:bodyPr>
          <a:lstStyle/>
          <a:p>
            <a:pPr algn="ctr"/>
            <a:r>
              <a:rPr lang="en-GB" sz="1100">
                <a:solidFill>
                  <a:srgbClr val="44555F"/>
                </a:solidFill>
                <a:effectLst/>
                <a:latin typeface="Calibri" panose="020F0502020204030204" pitchFamily="34" charset="0"/>
                <a:ea typeface="Calibri" panose="020F0502020204030204" pitchFamily="34" charset="0"/>
                <a:cs typeface="Times New Roman" panose="02020603050405020304" pitchFamily="18" charset="0"/>
              </a:rPr>
              <a:t>Box</a:t>
            </a:r>
            <a:endParaRPr lang="en-GB" sz="1100">
              <a:solidFill>
                <a:srgbClr val="41555F"/>
              </a:solidFill>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17</xdr:col>
      <xdr:colOff>133350</xdr:colOff>
      <xdr:row>1048576</xdr:row>
      <xdr:rowOff>85725</xdr:rowOff>
    </xdr:to>
    <xdr:pic>
      <xdr:nvPicPr>
        <xdr:cNvPr id="3" name="Picture 2">
          <a:extLst>
            <a:ext uri="{FF2B5EF4-FFF2-40B4-BE49-F238E27FC236}">
              <a16:creationId xmlns:a16="http://schemas.microsoft.com/office/drawing/2014/main" id="{04FBEC45-813A-4E4F-800F-82B392B5DA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039350" cy="12658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16</xdr:row>
      <xdr:rowOff>0</xdr:rowOff>
    </xdr:from>
    <xdr:to>
      <xdr:col>17</xdr:col>
      <xdr:colOff>140634</xdr:colOff>
      <xdr:row>19</xdr:row>
      <xdr:rowOff>0</xdr:rowOff>
    </xdr:to>
    <xdr:sp macro="" textlink="">
      <xdr:nvSpPr>
        <xdr:cNvPr id="47" name="TextBox 46">
          <a:extLst>
            <a:ext uri="{FF2B5EF4-FFF2-40B4-BE49-F238E27FC236}">
              <a16:creationId xmlns:a16="http://schemas.microsoft.com/office/drawing/2014/main" id="{EDA3ED7F-64E8-4943-9DF0-993603480E9B}"/>
            </a:ext>
          </a:extLst>
        </xdr:cNvPr>
        <xdr:cNvSpPr txBox="1"/>
      </xdr:nvSpPr>
      <xdr:spPr>
        <a:xfrm>
          <a:off x="0" y="3048000"/>
          <a:ext cx="12668250" cy="571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1">
              <a:solidFill>
                <a:srgbClr val="9053A1"/>
              </a:solidFill>
              <a:effectLst/>
              <a:latin typeface="+mn-lt"/>
              <a:ea typeface="+mn-ea"/>
              <a:cs typeface="+mn-cs"/>
            </a:rPr>
            <a:t>National Asthma</a:t>
          </a:r>
          <a:r>
            <a:rPr lang="en-GB" sz="1400" b="1" baseline="0">
              <a:solidFill>
                <a:srgbClr val="9053A1"/>
              </a:solidFill>
              <a:effectLst/>
              <a:latin typeface="+mn-lt"/>
              <a:ea typeface="+mn-ea"/>
              <a:cs typeface="+mn-cs"/>
            </a:rPr>
            <a:t> and COPD Audit Programme (NACAP)</a:t>
          </a:r>
          <a:endParaRPr lang="en-GB" sz="1400" b="1">
            <a:solidFill>
              <a:srgbClr val="9053A1"/>
            </a:solidFill>
            <a:effectLst/>
          </a:endParaRPr>
        </a:p>
        <a:p>
          <a:r>
            <a:rPr lang="en-GB" sz="1400" b="1" baseline="0">
              <a:solidFill>
                <a:srgbClr val="9053A1"/>
              </a:solidFill>
              <a:effectLst/>
              <a:latin typeface="+mn-lt"/>
              <a:ea typeface="+mn-ea"/>
              <a:cs typeface="+mn-cs"/>
            </a:rPr>
            <a:t>Child and young person asthma clinical audit 2022: Benchmarked key indicator report</a:t>
          </a:r>
          <a:endParaRPr lang="en-GB" sz="1400" b="1">
            <a:solidFill>
              <a:srgbClr val="9053A1"/>
            </a:solidFill>
            <a:effectLst/>
          </a:endParaRPr>
        </a:p>
        <a:p>
          <a:endParaRPr lang="en-GB" sz="1100"/>
        </a:p>
      </xdr:txBody>
    </xdr:sp>
    <xdr:clientData/>
  </xdr:twoCellAnchor>
  <xdr:twoCellAnchor>
    <xdr:from>
      <xdr:col>0</xdr:col>
      <xdr:colOff>0</xdr:colOff>
      <xdr:row>20</xdr:row>
      <xdr:rowOff>0</xdr:rowOff>
    </xdr:from>
    <xdr:to>
      <xdr:col>10</xdr:col>
      <xdr:colOff>1190624</xdr:colOff>
      <xdr:row>30</xdr:row>
      <xdr:rowOff>9526</xdr:rowOff>
    </xdr:to>
    <xdr:sp macro="" textlink="">
      <xdr:nvSpPr>
        <xdr:cNvPr id="48" name="TextBox 47">
          <a:extLst>
            <a:ext uri="{FF2B5EF4-FFF2-40B4-BE49-F238E27FC236}">
              <a16:creationId xmlns:a16="http://schemas.microsoft.com/office/drawing/2014/main" id="{3697DC23-884F-498F-885B-FE75E5830C2A}"/>
            </a:ext>
          </a:extLst>
        </xdr:cNvPr>
        <xdr:cNvSpPr txBox="1"/>
      </xdr:nvSpPr>
      <xdr:spPr>
        <a:xfrm>
          <a:off x="0" y="3810000"/>
          <a:ext cx="10782299" cy="20669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rgbClr val="44555F"/>
              </a:solidFill>
              <a:effectLst/>
              <a:latin typeface="+mn-lt"/>
              <a:ea typeface="+mn-ea"/>
              <a:cs typeface="+mn-cs"/>
            </a:rPr>
            <a:t>This benchmarked</a:t>
          </a:r>
          <a:r>
            <a:rPr lang="en-GB" sz="1100" baseline="0">
              <a:solidFill>
                <a:srgbClr val="44555F"/>
              </a:solidFill>
              <a:effectLst/>
              <a:latin typeface="+mn-lt"/>
              <a:ea typeface="+mn-ea"/>
              <a:cs typeface="+mn-cs"/>
            </a:rPr>
            <a:t> key indicator (BKI) </a:t>
          </a:r>
          <a:r>
            <a:rPr lang="en-GB" sz="1100">
              <a:solidFill>
                <a:srgbClr val="44555F"/>
              </a:solidFill>
              <a:effectLst/>
              <a:latin typeface="+mn-lt"/>
              <a:ea typeface="+mn-ea"/>
              <a:cs typeface="+mn-cs"/>
            </a:rPr>
            <a:t>report presents data</a:t>
          </a:r>
          <a:r>
            <a:rPr lang="en-GB" sz="1100" baseline="0">
              <a:solidFill>
                <a:srgbClr val="44555F"/>
              </a:solidFill>
              <a:effectLst/>
              <a:latin typeface="+mn-lt"/>
              <a:ea typeface="+mn-ea"/>
              <a:cs typeface="+mn-cs"/>
            </a:rPr>
            <a:t> from NACAP's clinical audit of secondary care asthma services for children and young people. It highlights national and hospital level performance against five key performance indicators (KPIs) for respiratory care. This report is informed by data for children and young people admitted to acute hospital services with a primary diagnosis of asthma attack and discharged from hospital between April 2021 and March 2022.</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rgbClr val="44555F"/>
            </a:solidFill>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rgbClr val="44555F"/>
              </a:solidFill>
              <a:effectLst/>
              <a:latin typeface="+mn-lt"/>
              <a:ea typeface="+mn-ea"/>
              <a:cs typeface="+mn-cs"/>
            </a:rPr>
            <a:t>Hospital</a:t>
          </a:r>
          <a:r>
            <a:rPr lang="en-GB" sz="1100" b="1" baseline="0">
              <a:solidFill>
                <a:srgbClr val="44555F"/>
              </a:solidFill>
              <a:effectLst/>
              <a:latin typeface="+mn-lt"/>
              <a:ea typeface="+mn-ea"/>
              <a:cs typeface="+mn-cs"/>
            </a:rPr>
            <a:t> details are additionally accompanied by trust, region and integrated care system (England only) and local health board (Wales only) information to allow easy benchmarking at national and local levels. </a:t>
          </a:r>
          <a:endParaRPr lang="en-GB">
            <a:solidFill>
              <a:srgbClr val="44555F"/>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rgbClr val="44555F"/>
            </a:solidFill>
          </a:endParaRPr>
        </a:p>
        <a:p>
          <a:pPr eaLnBrk="1" fontAlgn="auto" latinLnBrk="0" hangingPunct="1"/>
          <a:r>
            <a:rPr lang="en-GB" sz="1100">
              <a:solidFill>
                <a:srgbClr val="44555F"/>
              </a:solidFill>
              <a:effectLst/>
              <a:latin typeface="+mn-lt"/>
              <a:ea typeface="+mn-ea"/>
              <a:cs typeface="+mn-cs"/>
            </a:rPr>
            <a:t>Benchmarked</a:t>
          </a:r>
          <a:r>
            <a:rPr lang="en-GB" sz="1100" baseline="0">
              <a:solidFill>
                <a:srgbClr val="44555F"/>
              </a:solidFill>
              <a:effectLst/>
              <a:latin typeface="+mn-lt"/>
              <a:ea typeface="+mn-ea"/>
              <a:cs typeface="+mn-cs"/>
            </a:rPr>
            <a:t> key indicators (BKI) and improvement priorities have been selected based on national standards and guidelines, as well as evidence from supporting services to deliver high-value care. For more information about the rationale for each BKI and improvement priority, please see Tab 3 KPI information'. Suggestions to help services achieve improvement priorities can be found in the summary report </a:t>
          </a:r>
          <a:r>
            <a:rPr lang="en-GB" sz="1100" b="1" baseline="0">
              <a:solidFill>
                <a:srgbClr val="9053A1"/>
              </a:solidFill>
              <a:effectLst/>
              <a:latin typeface="+mn-lt"/>
              <a:ea typeface="+mn-ea"/>
              <a:cs typeface="+mn-cs"/>
            </a:rPr>
            <a:t>[LINK TO DRAWING BREATH HERE]</a:t>
          </a:r>
        </a:p>
      </xdr:txBody>
    </xdr:sp>
    <xdr:clientData/>
  </xdr:twoCellAnchor>
  <xdr:twoCellAnchor>
    <xdr:from>
      <xdr:col>0</xdr:col>
      <xdr:colOff>0</xdr:colOff>
      <xdr:row>29</xdr:row>
      <xdr:rowOff>38101</xdr:rowOff>
    </xdr:from>
    <xdr:to>
      <xdr:col>11</xdr:col>
      <xdr:colOff>9525</xdr:colOff>
      <xdr:row>35</xdr:row>
      <xdr:rowOff>171450</xdr:rowOff>
    </xdr:to>
    <xdr:sp macro="" textlink="">
      <xdr:nvSpPr>
        <xdr:cNvPr id="49" name="TextBox 48">
          <a:extLst>
            <a:ext uri="{FF2B5EF4-FFF2-40B4-BE49-F238E27FC236}">
              <a16:creationId xmlns:a16="http://schemas.microsoft.com/office/drawing/2014/main" id="{F7D21260-54B3-4756-AB55-7D5A0097A919}"/>
            </a:ext>
          </a:extLst>
        </xdr:cNvPr>
        <xdr:cNvSpPr txBox="1"/>
      </xdr:nvSpPr>
      <xdr:spPr>
        <a:xfrm>
          <a:off x="0" y="5715001"/>
          <a:ext cx="10801350" cy="12763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400" b="1"/>
        </a:p>
        <a:p>
          <a:r>
            <a:rPr lang="en-GB" sz="1400" b="1">
              <a:solidFill>
                <a:srgbClr val="9053A1"/>
              </a:solidFill>
            </a:rPr>
            <a:t>Contents</a:t>
          </a:r>
          <a:r>
            <a:rPr lang="en-GB" sz="1400" b="1" baseline="0">
              <a:solidFill>
                <a:srgbClr val="9053A1"/>
              </a:solidFill>
            </a:rPr>
            <a:t> </a:t>
          </a:r>
        </a:p>
        <a:p>
          <a:r>
            <a:rPr lang="en-GB" sz="1100" b="0">
              <a:solidFill>
                <a:srgbClr val="44555F"/>
              </a:solidFill>
            </a:rPr>
            <a:t>Tab 1: Introduction</a:t>
          </a:r>
        </a:p>
        <a:p>
          <a:r>
            <a:rPr lang="en-GB" sz="1100" b="0" u="none">
              <a:solidFill>
                <a:srgbClr val="44555F"/>
              </a:solidFill>
            </a:rPr>
            <a:t>Tab</a:t>
          </a:r>
          <a:r>
            <a:rPr lang="en-GB" sz="1100" b="0" u="none" baseline="0">
              <a:solidFill>
                <a:srgbClr val="44555F"/>
              </a:solidFill>
            </a:rPr>
            <a:t> 2: Benchmarked key indicators - Summary of national and hopsital level performance against KPIs </a:t>
          </a:r>
        </a:p>
        <a:p>
          <a:r>
            <a:rPr lang="en-GB" sz="1100" b="0" u="none" baseline="0">
              <a:solidFill>
                <a:srgbClr val="44555F"/>
              </a:solidFill>
            </a:rPr>
            <a:t>Tab 3: KPI information - Rationale and criteria for meeting each KPI</a:t>
          </a:r>
        </a:p>
        <a:p>
          <a:endParaRPr lang="en-GB" sz="1100" i="0">
            <a:solidFill>
              <a:srgbClr val="44555F"/>
            </a:solidFill>
            <a:effectLst/>
            <a:latin typeface="+mn-lt"/>
            <a:ea typeface="+mn-ea"/>
            <a:cs typeface="+mn-cs"/>
          </a:endParaRPr>
        </a:p>
        <a:p>
          <a:endParaRPr lang="en-GB" sz="1100" b="1" i="0" u="none" baseline="0">
            <a:solidFill>
              <a:srgbClr val="44555F"/>
            </a:solidFill>
            <a:effectLst/>
            <a:latin typeface="+mn-lt"/>
            <a:ea typeface="+mn-ea"/>
            <a:cs typeface="+mn-cs"/>
          </a:endParaRPr>
        </a:p>
        <a:p>
          <a:endParaRPr lang="en-GB" sz="1100" b="1" i="0" u="none" baseline="0">
            <a:solidFill>
              <a:srgbClr val="44555F"/>
            </a:solidFill>
            <a:effectLst/>
            <a:latin typeface="+mn-lt"/>
            <a:ea typeface="+mn-ea"/>
            <a:cs typeface="+mn-cs"/>
          </a:endParaRPr>
        </a:p>
      </xdr:txBody>
    </xdr:sp>
    <xdr:clientData/>
  </xdr:twoCellAnchor>
  <xdr:twoCellAnchor>
    <xdr:from>
      <xdr:col>0</xdr:col>
      <xdr:colOff>0</xdr:colOff>
      <xdr:row>58</xdr:row>
      <xdr:rowOff>0</xdr:rowOff>
    </xdr:from>
    <xdr:to>
      <xdr:col>4</xdr:col>
      <xdr:colOff>333375</xdr:colOff>
      <xdr:row>69</xdr:row>
      <xdr:rowOff>0</xdr:rowOff>
    </xdr:to>
    <xdr:grpSp>
      <xdr:nvGrpSpPr>
        <xdr:cNvPr id="50" name="Group 49">
          <a:extLst>
            <a:ext uri="{FF2B5EF4-FFF2-40B4-BE49-F238E27FC236}">
              <a16:creationId xmlns:a16="http://schemas.microsoft.com/office/drawing/2014/main" id="{E43205C1-4A03-4157-8373-2BC67701F8FB}"/>
            </a:ext>
          </a:extLst>
        </xdr:cNvPr>
        <xdr:cNvGrpSpPr/>
      </xdr:nvGrpSpPr>
      <xdr:grpSpPr>
        <a:xfrm>
          <a:off x="0" y="10658475"/>
          <a:ext cx="4410075" cy="1905000"/>
          <a:chOff x="0" y="0"/>
          <a:chExt cx="3860927" cy="1215868"/>
        </a:xfrm>
      </xdr:grpSpPr>
      <xdr:grpSp>
        <xdr:nvGrpSpPr>
          <xdr:cNvPr id="51" name="Group 50">
            <a:extLst>
              <a:ext uri="{FF2B5EF4-FFF2-40B4-BE49-F238E27FC236}">
                <a16:creationId xmlns:a16="http://schemas.microsoft.com/office/drawing/2014/main" id="{73374FBC-6B48-AE58-A388-3E0C90DC1335}"/>
              </a:ext>
            </a:extLst>
          </xdr:cNvPr>
          <xdr:cNvGrpSpPr/>
        </xdr:nvGrpSpPr>
        <xdr:grpSpPr>
          <a:xfrm>
            <a:off x="381000" y="273050"/>
            <a:ext cx="3095625" cy="409575"/>
            <a:chOff x="0" y="0"/>
            <a:chExt cx="3095625" cy="409575"/>
          </a:xfrm>
        </xdr:grpSpPr>
        <xdr:cxnSp macro="">
          <xdr:nvCxnSpPr>
            <xdr:cNvPr id="58" name="Straight Connector 57">
              <a:extLst>
                <a:ext uri="{FF2B5EF4-FFF2-40B4-BE49-F238E27FC236}">
                  <a16:creationId xmlns:a16="http://schemas.microsoft.com/office/drawing/2014/main" id="{4E312C9F-2468-B3C6-AC48-91B83FA40901}"/>
                </a:ext>
              </a:extLst>
            </xdr:cNvPr>
            <xdr:cNvCxnSpPr/>
          </xdr:nvCxnSpPr>
          <xdr:spPr>
            <a:xfrm>
              <a:off x="1552575" y="200025"/>
              <a:ext cx="771525" cy="0"/>
            </a:xfrm>
            <a:prstGeom prst="line">
              <a:avLst/>
            </a:prstGeom>
            <a:ln w="25400">
              <a:solidFill>
                <a:srgbClr val="FFCE33"/>
              </a:solidFill>
            </a:ln>
          </xdr:spPr>
          <xdr:style>
            <a:lnRef idx="1">
              <a:schemeClr val="accent1"/>
            </a:lnRef>
            <a:fillRef idx="0">
              <a:schemeClr val="accent1"/>
            </a:fillRef>
            <a:effectRef idx="0">
              <a:schemeClr val="accent1"/>
            </a:effectRef>
            <a:fontRef idx="minor">
              <a:schemeClr val="tx1"/>
            </a:fontRef>
          </xdr:style>
        </xdr:cxnSp>
        <xdr:cxnSp macro="">
          <xdr:nvCxnSpPr>
            <xdr:cNvPr id="59" name="Straight Connector 58">
              <a:extLst>
                <a:ext uri="{FF2B5EF4-FFF2-40B4-BE49-F238E27FC236}">
                  <a16:creationId xmlns:a16="http://schemas.microsoft.com/office/drawing/2014/main" id="{6A8A697C-1CE5-A849-6368-765A5BA68F8B}"/>
                </a:ext>
              </a:extLst>
            </xdr:cNvPr>
            <xdr:cNvCxnSpPr/>
          </xdr:nvCxnSpPr>
          <xdr:spPr>
            <a:xfrm>
              <a:off x="781050" y="200025"/>
              <a:ext cx="771525" cy="0"/>
            </a:xfrm>
            <a:prstGeom prst="line">
              <a:avLst/>
            </a:prstGeom>
            <a:ln w="25400">
              <a:solidFill>
                <a:srgbClr val="FFCE33"/>
              </a:solidFill>
            </a:ln>
          </xdr:spPr>
          <xdr:style>
            <a:lnRef idx="1">
              <a:schemeClr val="accent1"/>
            </a:lnRef>
            <a:fillRef idx="0">
              <a:schemeClr val="accent1"/>
            </a:fillRef>
            <a:effectRef idx="0">
              <a:schemeClr val="accent1"/>
            </a:effectRef>
            <a:fontRef idx="minor">
              <a:schemeClr val="tx1"/>
            </a:fontRef>
          </xdr:style>
        </xdr:cxnSp>
        <xdr:grpSp>
          <xdr:nvGrpSpPr>
            <xdr:cNvPr id="60" name="Group 59">
              <a:extLst>
                <a:ext uri="{FF2B5EF4-FFF2-40B4-BE49-F238E27FC236}">
                  <a16:creationId xmlns:a16="http://schemas.microsoft.com/office/drawing/2014/main" id="{271BE046-B068-B1F5-5EE1-3AF335306A27}"/>
                </a:ext>
              </a:extLst>
            </xdr:cNvPr>
            <xdr:cNvGrpSpPr/>
          </xdr:nvGrpSpPr>
          <xdr:grpSpPr>
            <a:xfrm>
              <a:off x="781050" y="0"/>
              <a:ext cx="1543050" cy="409575"/>
              <a:chOff x="0" y="0"/>
              <a:chExt cx="1543050" cy="409575"/>
            </a:xfrm>
          </xdr:grpSpPr>
          <xdr:sp macro="" textlink="">
            <xdr:nvSpPr>
              <xdr:cNvPr id="67" name="Rectangle 66">
                <a:extLst>
                  <a:ext uri="{FF2B5EF4-FFF2-40B4-BE49-F238E27FC236}">
                    <a16:creationId xmlns:a16="http://schemas.microsoft.com/office/drawing/2014/main" id="{DFF38F01-9B5F-C4CC-F41E-E2D1FFD824E5}"/>
                  </a:ext>
                </a:extLst>
              </xdr:cNvPr>
              <xdr:cNvSpPr/>
            </xdr:nvSpPr>
            <xdr:spPr>
              <a:xfrm>
                <a:off x="0" y="0"/>
                <a:ext cx="771525" cy="4095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sp macro="" textlink="">
            <xdr:nvSpPr>
              <xdr:cNvPr id="68" name="Rectangle 67">
                <a:extLst>
                  <a:ext uri="{FF2B5EF4-FFF2-40B4-BE49-F238E27FC236}">
                    <a16:creationId xmlns:a16="http://schemas.microsoft.com/office/drawing/2014/main" id="{6068E447-000A-8C83-C3A3-1AAC89DEFD61}"/>
                  </a:ext>
                </a:extLst>
              </xdr:cNvPr>
              <xdr:cNvSpPr/>
            </xdr:nvSpPr>
            <xdr:spPr>
              <a:xfrm>
                <a:off x="771525" y="0"/>
                <a:ext cx="771525" cy="4095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grpSp>
        <xdr:grpSp>
          <xdr:nvGrpSpPr>
            <xdr:cNvPr id="61" name="Group 60">
              <a:extLst>
                <a:ext uri="{FF2B5EF4-FFF2-40B4-BE49-F238E27FC236}">
                  <a16:creationId xmlns:a16="http://schemas.microsoft.com/office/drawing/2014/main" id="{50F00BA4-EC70-4A53-44F7-77CC6E50324F}"/>
                </a:ext>
              </a:extLst>
            </xdr:cNvPr>
            <xdr:cNvGrpSpPr/>
          </xdr:nvGrpSpPr>
          <xdr:grpSpPr>
            <a:xfrm>
              <a:off x="0" y="104775"/>
              <a:ext cx="781050" cy="200025"/>
              <a:chOff x="0" y="0"/>
              <a:chExt cx="781050" cy="200025"/>
            </a:xfrm>
          </xdr:grpSpPr>
          <xdr:cxnSp macro="">
            <xdr:nvCxnSpPr>
              <xdr:cNvPr id="65" name="Straight Connector 64">
                <a:extLst>
                  <a:ext uri="{FF2B5EF4-FFF2-40B4-BE49-F238E27FC236}">
                    <a16:creationId xmlns:a16="http://schemas.microsoft.com/office/drawing/2014/main" id="{0D79FB54-1B14-E0F4-4065-8F815DA9F96D}"/>
                  </a:ext>
                </a:extLst>
              </xdr:cNvPr>
              <xdr:cNvCxnSpPr/>
            </xdr:nvCxnSpPr>
            <xdr:spPr>
              <a:xfrm>
                <a:off x="9525" y="95250"/>
                <a:ext cx="771525" cy="0"/>
              </a:xfrm>
              <a:prstGeom prst="line">
                <a:avLst/>
              </a:prstGeom>
              <a:ln w="25400">
                <a:solidFill>
                  <a:srgbClr val="FF5757"/>
                </a:solidFill>
              </a:ln>
            </xdr:spPr>
            <xdr:style>
              <a:lnRef idx="1">
                <a:schemeClr val="accent1"/>
              </a:lnRef>
              <a:fillRef idx="0">
                <a:schemeClr val="accent1"/>
              </a:fillRef>
              <a:effectRef idx="0">
                <a:schemeClr val="accent1"/>
              </a:effectRef>
              <a:fontRef idx="minor">
                <a:schemeClr val="tx1"/>
              </a:fontRef>
            </xdr:style>
          </xdr:cxnSp>
          <xdr:cxnSp macro="">
            <xdr:nvCxnSpPr>
              <xdr:cNvPr id="66" name="Straight Connector 65">
                <a:extLst>
                  <a:ext uri="{FF2B5EF4-FFF2-40B4-BE49-F238E27FC236}">
                    <a16:creationId xmlns:a16="http://schemas.microsoft.com/office/drawing/2014/main" id="{9953BCEE-169F-4DFE-8E2A-3157E89C28AC}"/>
                  </a:ext>
                </a:extLst>
              </xdr:cNvPr>
              <xdr:cNvCxnSpPr/>
            </xdr:nvCxnSpPr>
            <xdr:spPr>
              <a:xfrm>
                <a:off x="0" y="0"/>
                <a:ext cx="0" cy="200025"/>
              </a:xfrm>
              <a:prstGeom prst="line">
                <a:avLst/>
              </a:prstGeom>
              <a:ln w="25400">
                <a:solidFill>
                  <a:srgbClr val="FF5757"/>
                </a:solidFill>
              </a:ln>
            </xdr:spPr>
            <xdr:style>
              <a:lnRef idx="1">
                <a:schemeClr val="accent1"/>
              </a:lnRef>
              <a:fillRef idx="0">
                <a:schemeClr val="accent1"/>
              </a:fillRef>
              <a:effectRef idx="0">
                <a:schemeClr val="accent1"/>
              </a:effectRef>
              <a:fontRef idx="minor">
                <a:schemeClr val="tx1"/>
              </a:fontRef>
            </xdr:style>
          </xdr:cxnSp>
        </xdr:grpSp>
        <xdr:grpSp>
          <xdr:nvGrpSpPr>
            <xdr:cNvPr id="62" name="Group 61">
              <a:extLst>
                <a:ext uri="{FF2B5EF4-FFF2-40B4-BE49-F238E27FC236}">
                  <a16:creationId xmlns:a16="http://schemas.microsoft.com/office/drawing/2014/main" id="{B6546ABF-A3C8-A69E-6780-39028015AC6A}"/>
                </a:ext>
              </a:extLst>
            </xdr:cNvPr>
            <xdr:cNvGrpSpPr/>
          </xdr:nvGrpSpPr>
          <xdr:grpSpPr>
            <a:xfrm>
              <a:off x="2324100" y="104775"/>
              <a:ext cx="771525" cy="200025"/>
              <a:chOff x="0" y="0"/>
              <a:chExt cx="771525" cy="200025"/>
            </a:xfrm>
          </xdr:grpSpPr>
          <xdr:cxnSp macro="">
            <xdr:nvCxnSpPr>
              <xdr:cNvPr id="63" name="Straight Connector 62">
                <a:extLst>
                  <a:ext uri="{FF2B5EF4-FFF2-40B4-BE49-F238E27FC236}">
                    <a16:creationId xmlns:a16="http://schemas.microsoft.com/office/drawing/2014/main" id="{6BEE5A32-E9EA-7352-63AE-EB359F0F5F1B}"/>
                  </a:ext>
                </a:extLst>
              </xdr:cNvPr>
              <xdr:cNvCxnSpPr/>
            </xdr:nvCxnSpPr>
            <xdr:spPr>
              <a:xfrm>
                <a:off x="0" y="95250"/>
                <a:ext cx="771525" cy="0"/>
              </a:xfrm>
              <a:prstGeom prst="line">
                <a:avLst/>
              </a:prstGeom>
              <a:ln w="25400">
                <a:solidFill>
                  <a:srgbClr val="92D050"/>
                </a:solidFill>
              </a:ln>
            </xdr:spPr>
            <xdr:style>
              <a:lnRef idx="1">
                <a:schemeClr val="accent1"/>
              </a:lnRef>
              <a:fillRef idx="0">
                <a:schemeClr val="accent1"/>
              </a:fillRef>
              <a:effectRef idx="0">
                <a:schemeClr val="accent1"/>
              </a:effectRef>
              <a:fontRef idx="minor">
                <a:schemeClr val="tx1"/>
              </a:fontRef>
            </xdr:style>
          </xdr:cxnSp>
          <xdr:cxnSp macro="">
            <xdr:nvCxnSpPr>
              <xdr:cNvPr id="64" name="Straight Connector 63">
                <a:extLst>
                  <a:ext uri="{FF2B5EF4-FFF2-40B4-BE49-F238E27FC236}">
                    <a16:creationId xmlns:a16="http://schemas.microsoft.com/office/drawing/2014/main" id="{AB50CA4A-CE0A-7134-5FBE-A9EFA085FF00}"/>
                  </a:ext>
                </a:extLst>
              </xdr:cNvPr>
              <xdr:cNvCxnSpPr/>
            </xdr:nvCxnSpPr>
            <xdr:spPr>
              <a:xfrm>
                <a:off x="771525" y="0"/>
                <a:ext cx="0" cy="200025"/>
              </a:xfrm>
              <a:prstGeom prst="line">
                <a:avLst/>
              </a:prstGeom>
              <a:ln w="25400">
                <a:solidFill>
                  <a:srgbClr val="92D050"/>
                </a:solidFill>
              </a:ln>
            </xdr:spPr>
            <xdr:style>
              <a:lnRef idx="1">
                <a:schemeClr val="accent1"/>
              </a:lnRef>
              <a:fillRef idx="0">
                <a:schemeClr val="accent1"/>
              </a:fillRef>
              <a:effectRef idx="0">
                <a:schemeClr val="accent1"/>
              </a:effectRef>
              <a:fontRef idx="minor">
                <a:schemeClr val="tx1"/>
              </a:fontRef>
            </xdr:style>
          </xdr:cxnSp>
        </xdr:grpSp>
      </xdr:grpSp>
      <xdr:sp macro="" textlink="">
        <xdr:nvSpPr>
          <xdr:cNvPr id="52" name="Text Box 2">
            <a:extLst>
              <a:ext uri="{FF2B5EF4-FFF2-40B4-BE49-F238E27FC236}">
                <a16:creationId xmlns:a16="http://schemas.microsoft.com/office/drawing/2014/main" id="{A20577A3-024F-0D9D-37DF-C2252287BE17}"/>
              </a:ext>
            </a:extLst>
          </xdr:cNvPr>
          <xdr:cNvSpPr txBox="1">
            <a:spLocks noChangeArrowheads="1"/>
          </xdr:cNvSpPr>
        </xdr:nvSpPr>
        <xdr:spPr bwMode="auto">
          <a:xfrm>
            <a:off x="0" y="0"/>
            <a:ext cx="775334" cy="441959"/>
          </a:xfrm>
          <a:prstGeom prst="rect">
            <a:avLst/>
          </a:prstGeom>
          <a:noFill/>
          <a:ln w="9525">
            <a:noFill/>
            <a:miter lim="800000"/>
            <a:headEnd/>
            <a:tailEnd/>
          </a:ln>
        </xdr:spPr>
        <xdr:txBody>
          <a:bodyPr rot="0" vert="horz" wrap="square" lIns="91440" tIns="45720" rIns="91440" bIns="45720" anchor="t" anchorCtr="0">
            <a:spAutoFit/>
          </a:bodyPr>
          <a:lstStyle/>
          <a:p>
            <a:pPr algn="ctr"/>
            <a:r>
              <a:rPr lang="en-GB" sz="1100">
                <a:solidFill>
                  <a:srgbClr val="44555F"/>
                </a:solidFill>
                <a:effectLst/>
                <a:latin typeface="Calibri" panose="020F0502020204030204" pitchFamily="34" charset="0"/>
                <a:ea typeface="Calibri" panose="020F0502020204030204" pitchFamily="34" charset="0"/>
                <a:cs typeface="Times New Roman" panose="02020603050405020304" pitchFamily="18" charset="0"/>
              </a:rPr>
              <a:t>Whisker</a:t>
            </a:r>
            <a:endParaRPr lang="en-GB" sz="1100">
              <a:solidFill>
                <a:srgbClr val="41555F"/>
              </a:solidFill>
              <a:effectLst/>
              <a:latin typeface="Calibri" panose="020F0502020204030204" pitchFamily="34" charset="0"/>
              <a:ea typeface="Calibri" panose="020F0502020204030204" pitchFamily="34" charset="0"/>
              <a:cs typeface="Times New Roman" panose="02020603050405020304" pitchFamily="18" charset="0"/>
            </a:endParaRPr>
          </a:p>
          <a:p>
            <a:pPr algn="ctr"/>
            <a:r>
              <a:rPr lang="en-GB" sz="1100">
                <a:solidFill>
                  <a:srgbClr val="44555F"/>
                </a:solidFill>
                <a:effectLst/>
                <a:latin typeface="Calibri" panose="020F0502020204030204" pitchFamily="34" charset="0"/>
                <a:ea typeface="Calibri" panose="020F0502020204030204" pitchFamily="34" charset="0"/>
                <a:cs typeface="Times New Roman" panose="02020603050405020304" pitchFamily="18" charset="0"/>
              </a:rPr>
              <a:t>(P0)</a:t>
            </a:r>
            <a:endParaRPr lang="en-GB" sz="1100">
              <a:solidFill>
                <a:srgbClr val="41555F"/>
              </a:solidFill>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53" name="Text Box 2">
            <a:extLst>
              <a:ext uri="{FF2B5EF4-FFF2-40B4-BE49-F238E27FC236}">
                <a16:creationId xmlns:a16="http://schemas.microsoft.com/office/drawing/2014/main" id="{AC97AFBA-F246-7524-E48B-50F71EDAA7A6}"/>
              </a:ext>
            </a:extLst>
          </xdr:cNvPr>
          <xdr:cNvSpPr txBox="1">
            <a:spLocks noChangeArrowheads="1"/>
          </xdr:cNvSpPr>
        </xdr:nvSpPr>
        <xdr:spPr bwMode="auto">
          <a:xfrm>
            <a:off x="3085593" y="0"/>
            <a:ext cx="775334" cy="441959"/>
          </a:xfrm>
          <a:prstGeom prst="rect">
            <a:avLst/>
          </a:prstGeom>
          <a:noFill/>
          <a:ln w="9525">
            <a:noFill/>
            <a:miter lim="800000"/>
            <a:headEnd/>
            <a:tailEnd/>
          </a:ln>
        </xdr:spPr>
        <xdr:txBody>
          <a:bodyPr rot="0" vert="horz" wrap="square" lIns="91440" tIns="45720" rIns="91440" bIns="45720" anchor="t" anchorCtr="0">
            <a:spAutoFit/>
          </a:bodyPr>
          <a:lstStyle/>
          <a:p>
            <a:pPr algn="ctr"/>
            <a:r>
              <a:rPr lang="en-GB" sz="1100">
                <a:solidFill>
                  <a:srgbClr val="44555F"/>
                </a:solidFill>
                <a:effectLst/>
                <a:latin typeface="Calibri" panose="020F0502020204030204" pitchFamily="34" charset="0"/>
                <a:ea typeface="Calibri" panose="020F0502020204030204" pitchFamily="34" charset="0"/>
                <a:cs typeface="Times New Roman" panose="02020603050405020304" pitchFamily="18" charset="0"/>
              </a:rPr>
              <a:t>Whisker</a:t>
            </a:r>
            <a:endParaRPr lang="en-GB" sz="1100">
              <a:solidFill>
                <a:srgbClr val="41555F"/>
              </a:solidFill>
              <a:effectLst/>
              <a:latin typeface="Calibri" panose="020F0502020204030204" pitchFamily="34" charset="0"/>
              <a:ea typeface="Calibri" panose="020F0502020204030204" pitchFamily="34" charset="0"/>
              <a:cs typeface="Times New Roman" panose="02020603050405020304" pitchFamily="18" charset="0"/>
            </a:endParaRPr>
          </a:p>
          <a:p>
            <a:pPr algn="ctr"/>
            <a:r>
              <a:rPr lang="en-GB" sz="1100">
                <a:solidFill>
                  <a:srgbClr val="44555F"/>
                </a:solidFill>
                <a:effectLst/>
                <a:latin typeface="Calibri" panose="020F0502020204030204" pitchFamily="34" charset="0"/>
                <a:ea typeface="Calibri" panose="020F0502020204030204" pitchFamily="34" charset="0"/>
                <a:cs typeface="Times New Roman" panose="02020603050405020304" pitchFamily="18" charset="0"/>
              </a:rPr>
              <a:t>(P100)</a:t>
            </a:r>
            <a:endParaRPr lang="en-GB" sz="1100">
              <a:solidFill>
                <a:srgbClr val="41555F"/>
              </a:solidFill>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54" name="Text Box 2">
            <a:extLst>
              <a:ext uri="{FF2B5EF4-FFF2-40B4-BE49-F238E27FC236}">
                <a16:creationId xmlns:a16="http://schemas.microsoft.com/office/drawing/2014/main" id="{B3BF9137-BFAF-29DC-8547-4A33E871E3AA}"/>
              </a:ext>
            </a:extLst>
          </xdr:cNvPr>
          <xdr:cNvSpPr txBox="1">
            <a:spLocks noChangeArrowheads="1"/>
          </xdr:cNvSpPr>
        </xdr:nvSpPr>
        <xdr:spPr bwMode="auto">
          <a:xfrm>
            <a:off x="387273" y="602931"/>
            <a:ext cx="774699" cy="612774"/>
          </a:xfrm>
          <a:prstGeom prst="rect">
            <a:avLst/>
          </a:prstGeom>
          <a:noFill/>
          <a:ln w="9525">
            <a:noFill/>
            <a:miter lim="800000"/>
            <a:headEnd/>
            <a:tailEnd/>
          </a:ln>
        </xdr:spPr>
        <xdr:txBody>
          <a:bodyPr rot="0" vert="horz" wrap="square" lIns="91440" tIns="45720" rIns="91440" bIns="45720" anchor="t" anchorCtr="0">
            <a:spAutoFit/>
          </a:bodyPr>
          <a:lstStyle/>
          <a:p>
            <a:pPr algn="ctr"/>
            <a:r>
              <a:rPr lang="en-GB" sz="1100">
                <a:solidFill>
                  <a:srgbClr val="44555F"/>
                </a:solidFill>
                <a:effectLst/>
                <a:latin typeface="Calibri" panose="020F0502020204030204" pitchFamily="34" charset="0"/>
                <a:ea typeface="Calibri" panose="020F0502020204030204" pitchFamily="34" charset="0"/>
                <a:cs typeface="Times New Roman" panose="02020603050405020304" pitchFamily="18" charset="0"/>
              </a:rPr>
              <a:t>Lower quartile</a:t>
            </a:r>
            <a:endParaRPr lang="en-GB" sz="1100">
              <a:solidFill>
                <a:srgbClr val="41555F"/>
              </a:solidFill>
              <a:effectLst/>
              <a:latin typeface="Calibri" panose="020F0502020204030204" pitchFamily="34" charset="0"/>
              <a:ea typeface="Calibri" panose="020F0502020204030204" pitchFamily="34" charset="0"/>
              <a:cs typeface="Times New Roman" panose="02020603050405020304" pitchFamily="18" charset="0"/>
            </a:endParaRPr>
          </a:p>
          <a:p>
            <a:pPr algn="ctr"/>
            <a:r>
              <a:rPr lang="en-GB" sz="1100">
                <a:solidFill>
                  <a:srgbClr val="44555F"/>
                </a:solidFill>
                <a:effectLst/>
                <a:latin typeface="Calibri" panose="020F0502020204030204" pitchFamily="34" charset="0"/>
                <a:ea typeface="Calibri" panose="020F0502020204030204" pitchFamily="34" charset="0"/>
                <a:cs typeface="Times New Roman" panose="02020603050405020304" pitchFamily="18" charset="0"/>
              </a:rPr>
              <a:t>(P25)</a:t>
            </a:r>
            <a:endParaRPr lang="en-GB" sz="1100">
              <a:solidFill>
                <a:srgbClr val="41555F"/>
              </a:solidFill>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55" name="Text Box 2">
            <a:extLst>
              <a:ext uri="{FF2B5EF4-FFF2-40B4-BE49-F238E27FC236}">
                <a16:creationId xmlns:a16="http://schemas.microsoft.com/office/drawing/2014/main" id="{4C9A6F78-C57D-22FD-E815-61D40B778476}"/>
              </a:ext>
            </a:extLst>
          </xdr:cNvPr>
          <xdr:cNvSpPr txBox="1">
            <a:spLocks noChangeArrowheads="1"/>
          </xdr:cNvSpPr>
        </xdr:nvSpPr>
        <xdr:spPr bwMode="auto">
          <a:xfrm>
            <a:off x="2749009" y="603094"/>
            <a:ext cx="774699" cy="612774"/>
          </a:xfrm>
          <a:prstGeom prst="rect">
            <a:avLst/>
          </a:prstGeom>
          <a:noFill/>
          <a:ln w="9525">
            <a:noFill/>
            <a:miter lim="800000"/>
            <a:headEnd/>
            <a:tailEnd/>
          </a:ln>
        </xdr:spPr>
        <xdr:txBody>
          <a:bodyPr rot="0" vert="horz" wrap="square" lIns="91440" tIns="45720" rIns="91440" bIns="45720" anchor="t" anchorCtr="0">
            <a:spAutoFit/>
          </a:bodyPr>
          <a:lstStyle/>
          <a:p>
            <a:pPr algn="ctr"/>
            <a:r>
              <a:rPr lang="en-GB" sz="1100">
                <a:solidFill>
                  <a:srgbClr val="44555F"/>
                </a:solidFill>
                <a:effectLst/>
                <a:latin typeface="Calibri" panose="020F0502020204030204" pitchFamily="34" charset="0"/>
                <a:ea typeface="Calibri" panose="020F0502020204030204" pitchFamily="34" charset="0"/>
                <a:cs typeface="Times New Roman" panose="02020603050405020304" pitchFamily="18" charset="0"/>
              </a:rPr>
              <a:t>Upper</a:t>
            </a:r>
            <a:endParaRPr lang="en-GB" sz="1100">
              <a:solidFill>
                <a:srgbClr val="41555F"/>
              </a:solidFill>
              <a:effectLst/>
              <a:latin typeface="Calibri" panose="020F0502020204030204" pitchFamily="34" charset="0"/>
              <a:ea typeface="Calibri" panose="020F0502020204030204" pitchFamily="34" charset="0"/>
              <a:cs typeface="Times New Roman" panose="02020603050405020304" pitchFamily="18" charset="0"/>
            </a:endParaRPr>
          </a:p>
          <a:p>
            <a:pPr algn="ctr"/>
            <a:r>
              <a:rPr lang="en-GB" sz="1100">
                <a:solidFill>
                  <a:srgbClr val="44555F"/>
                </a:solidFill>
                <a:effectLst/>
                <a:latin typeface="Calibri" panose="020F0502020204030204" pitchFamily="34" charset="0"/>
                <a:ea typeface="Calibri" panose="020F0502020204030204" pitchFamily="34" charset="0"/>
                <a:cs typeface="Times New Roman" panose="02020603050405020304" pitchFamily="18" charset="0"/>
              </a:rPr>
              <a:t>quartile</a:t>
            </a:r>
            <a:endParaRPr lang="en-GB" sz="1100">
              <a:solidFill>
                <a:srgbClr val="41555F"/>
              </a:solidFill>
              <a:effectLst/>
              <a:latin typeface="Calibri" panose="020F0502020204030204" pitchFamily="34" charset="0"/>
              <a:ea typeface="Calibri" panose="020F0502020204030204" pitchFamily="34" charset="0"/>
              <a:cs typeface="Times New Roman" panose="02020603050405020304" pitchFamily="18" charset="0"/>
            </a:endParaRPr>
          </a:p>
          <a:p>
            <a:pPr algn="ctr"/>
            <a:r>
              <a:rPr lang="en-GB" sz="1100">
                <a:solidFill>
                  <a:srgbClr val="44555F"/>
                </a:solidFill>
                <a:effectLst/>
                <a:latin typeface="Calibri" panose="020F0502020204030204" pitchFamily="34" charset="0"/>
                <a:ea typeface="Calibri" panose="020F0502020204030204" pitchFamily="34" charset="0"/>
                <a:cs typeface="Times New Roman" panose="02020603050405020304" pitchFamily="18" charset="0"/>
              </a:rPr>
              <a:t>(P75)</a:t>
            </a:r>
            <a:endParaRPr lang="en-GB" sz="1100">
              <a:solidFill>
                <a:srgbClr val="41555F"/>
              </a:solidFill>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56" name="Text Box 2">
            <a:extLst>
              <a:ext uri="{FF2B5EF4-FFF2-40B4-BE49-F238E27FC236}">
                <a16:creationId xmlns:a16="http://schemas.microsoft.com/office/drawing/2014/main" id="{1C56EC45-2A7E-22F7-35F2-F5B296A8C237}"/>
              </a:ext>
            </a:extLst>
          </xdr:cNvPr>
          <xdr:cNvSpPr txBox="1">
            <a:spLocks noChangeArrowheads="1"/>
          </xdr:cNvSpPr>
        </xdr:nvSpPr>
        <xdr:spPr bwMode="auto">
          <a:xfrm>
            <a:off x="1549095" y="704200"/>
            <a:ext cx="774699" cy="441959"/>
          </a:xfrm>
          <a:prstGeom prst="rect">
            <a:avLst/>
          </a:prstGeom>
          <a:noFill/>
          <a:ln w="9525">
            <a:noFill/>
            <a:miter lim="800000"/>
            <a:headEnd/>
            <a:tailEnd/>
          </a:ln>
        </xdr:spPr>
        <xdr:txBody>
          <a:bodyPr rot="0" vert="horz" wrap="square" lIns="91440" tIns="45720" rIns="91440" bIns="45720" anchor="t" anchorCtr="0">
            <a:spAutoFit/>
          </a:bodyPr>
          <a:lstStyle/>
          <a:p>
            <a:pPr algn="ctr"/>
            <a:r>
              <a:rPr lang="en-GB" sz="1100">
                <a:solidFill>
                  <a:srgbClr val="44555F"/>
                </a:solidFill>
                <a:effectLst/>
                <a:latin typeface="Calibri" panose="020F0502020204030204" pitchFamily="34" charset="0"/>
                <a:ea typeface="Calibri" panose="020F0502020204030204" pitchFamily="34" charset="0"/>
                <a:cs typeface="Times New Roman" panose="02020603050405020304" pitchFamily="18" charset="0"/>
              </a:rPr>
              <a:t>Median</a:t>
            </a:r>
            <a:endParaRPr lang="en-GB" sz="1100">
              <a:solidFill>
                <a:srgbClr val="41555F"/>
              </a:solidFill>
              <a:effectLst/>
              <a:latin typeface="Calibri" panose="020F0502020204030204" pitchFamily="34" charset="0"/>
              <a:ea typeface="Calibri" panose="020F0502020204030204" pitchFamily="34" charset="0"/>
              <a:cs typeface="Times New Roman" panose="02020603050405020304" pitchFamily="18" charset="0"/>
            </a:endParaRPr>
          </a:p>
          <a:p>
            <a:pPr algn="ctr"/>
            <a:r>
              <a:rPr lang="en-GB" sz="1100">
                <a:solidFill>
                  <a:srgbClr val="44555F"/>
                </a:solidFill>
                <a:effectLst/>
                <a:latin typeface="Calibri" panose="020F0502020204030204" pitchFamily="34" charset="0"/>
                <a:ea typeface="Calibri" panose="020F0502020204030204" pitchFamily="34" charset="0"/>
                <a:cs typeface="Times New Roman" panose="02020603050405020304" pitchFamily="18" charset="0"/>
              </a:rPr>
              <a:t>(P50)</a:t>
            </a:r>
            <a:endParaRPr lang="en-GB" sz="1100">
              <a:solidFill>
                <a:srgbClr val="41555F"/>
              </a:solidFill>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57" name="Text Box 2">
            <a:extLst>
              <a:ext uri="{FF2B5EF4-FFF2-40B4-BE49-F238E27FC236}">
                <a16:creationId xmlns:a16="http://schemas.microsoft.com/office/drawing/2014/main" id="{3F7CE08D-9774-3494-C1FC-B0F84D3FE565}"/>
              </a:ext>
            </a:extLst>
          </xdr:cNvPr>
          <xdr:cNvSpPr txBox="1">
            <a:spLocks noChangeArrowheads="1"/>
          </xdr:cNvSpPr>
        </xdr:nvSpPr>
        <xdr:spPr bwMode="auto">
          <a:xfrm>
            <a:off x="1561793" y="0"/>
            <a:ext cx="774699" cy="271779"/>
          </a:xfrm>
          <a:prstGeom prst="rect">
            <a:avLst/>
          </a:prstGeom>
          <a:noFill/>
          <a:ln w="9525">
            <a:noFill/>
            <a:miter lim="800000"/>
            <a:headEnd/>
            <a:tailEnd/>
          </a:ln>
        </xdr:spPr>
        <xdr:txBody>
          <a:bodyPr rot="0" vert="horz" wrap="square" lIns="91440" tIns="45720" rIns="91440" bIns="45720" anchor="t" anchorCtr="0">
            <a:spAutoFit/>
          </a:bodyPr>
          <a:lstStyle/>
          <a:p>
            <a:pPr algn="ctr"/>
            <a:r>
              <a:rPr lang="en-GB" sz="1100">
                <a:solidFill>
                  <a:srgbClr val="44555F"/>
                </a:solidFill>
                <a:effectLst/>
                <a:latin typeface="Calibri" panose="020F0502020204030204" pitchFamily="34" charset="0"/>
                <a:ea typeface="Calibri" panose="020F0502020204030204" pitchFamily="34" charset="0"/>
                <a:cs typeface="Times New Roman" panose="02020603050405020304" pitchFamily="18" charset="0"/>
              </a:rPr>
              <a:t>Box</a:t>
            </a:r>
            <a:endParaRPr lang="en-GB" sz="1100">
              <a:solidFill>
                <a:srgbClr val="41555F"/>
              </a:solidFill>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twoCellAnchor>
    <xdr:from>
      <xdr:col>0</xdr:col>
      <xdr:colOff>0</xdr:colOff>
      <xdr:row>16</xdr:row>
      <xdr:rowOff>0</xdr:rowOff>
    </xdr:from>
    <xdr:to>
      <xdr:col>17</xdr:col>
      <xdr:colOff>140634</xdr:colOff>
      <xdr:row>19</xdr:row>
      <xdr:rowOff>0</xdr:rowOff>
    </xdr:to>
    <xdr:sp macro="" textlink="">
      <xdr:nvSpPr>
        <xdr:cNvPr id="69" name="TextBox 68">
          <a:extLst>
            <a:ext uri="{FF2B5EF4-FFF2-40B4-BE49-F238E27FC236}">
              <a16:creationId xmlns:a16="http://schemas.microsoft.com/office/drawing/2014/main" id="{60A23443-7FF3-4521-915F-7092C9C0F05C}"/>
            </a:ext>
          </a:extLst>
        </xdr:cNvPr>
        <xdr:cNvSpPr txBox="1"/>
      </xdr:nvSpPr>
      <xdr:spPr>
        <a:xfrm>
          <a:off x="0" y="3048000"/>
          <a:ext cx="12668250" cy="571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1">
              <a:solidFill>
                <a:srgbClr val="00AAA7"/>
              </a:solidFill>
              <a:effectLst/>
              <a:latin typeface="+mn-lt"/>
              <a:ea typeface="+mn-ea"/>
              <a:cs typeface="+mn-cs"/>
            </a:rPr>
            <a:t>National Asthma</a:t>
          </a:r>
          <a:r>
            <a:rPr lang="en-GB" sz="1400" b="1" baseline="0">
              <a:solidFill>
                <a:srgbClr val="00AAA7"/>
              </a:solidFill>
              <a:effectLst/>
              <a:latin typeface="+mn-lt"/>
              <a:ea typeface="+mn-ea"/>
              <a:cs typeface="+mn-cs"/>
            </a:rPr>
            <a:t> and COPD Audit Programme (NACAP)</a:t>
          </a:r>
          <a:endParaRPr lang="en-GB" sz="1400" b="1">
            <a:solidFill>
              <a:srgbClr val="00AAA7"/>
            </a:solidFill>
            <a:effectLst/>
          </a:endParaRPr>
        </a:p>
        <a:p>
          <a:r>
            <a:rPr lang="en-GB" sz="1400" b="1" baseline="0">
              <a:solidFill>
                <a:srgbClr val="00AAA7"/>
              </a:solidFill>
              <a:effectLst/>
              <a:latin typeface="+mn-lt"/>
              <a:ea typeface="+mn-ea"/>
              <a:cs typeface="+mn-cs"/>
            </a:rPr>
            <a:t>COPD clinical audit 2022: Benchmarked key indicator report</a:t>
          </a:r>
          <a:endParaRPr lang="en-GB" sz="1400" b="1">
            <a:solidFill>
              <a:srgbClr val="00AAA7"/>
            </a:solidFill>
            <a:effectLst/>
          </a:endParaRPr>
        </a:p>
        <a:p>
          <a:endParaRPr lang="en-GB" sz="1100"/>
        </a:p>
      </xdr:txBody>
    </xdr:sp>
    <xdr:clientData/>
  </xdr:twoCellAnchor>
  <xdr:twoCellAnchor>
    <xdr:from>
      <xdr:col>0</xdr:col>
      <xdr:colOff>0</xdr:colOff>
      <xdr:row>20</xdr:row>
      <xdr:rowOff>0</xdr:rowOff>
    </xdr:from>
    <xdr:to>
      <xdr:col>10</xdr:col>
      <xdr:colOff>1190624</xdr:colOff>
      <xdr:row>30</xdr:row>
      <xdr:rowOff>9526</xdr:rowOff>
    </xdr:to>
    <xdr:sp macro="" textlink="">
      <xdr:nvSpPr>
        <xdr:cNvPr id="70" name="TextBox 69">
          <a:extLst>
            <a:ext uri="{FF2B5EF4-FFF2-40B4-BE49-F238E27FC236}">
              <a16:creationId xmlns:a16="http://schemas.microsoft.com/office/drawing/2014/main" id="{8D69BADD-2958-4A9F-B1D8-EF1661E6AAE4}"/>
            </a:ext>
          </a:extLst>
        </xdr:cNvPr>
        <xdr:cNvSpPr txBox="1"/>
      </xdr:nvSpPr>
      <xdr:spPr>
        <a:xfrm>
          <a:off x="0" y="3810000"/>
          <a:ext cx="10782299" cy="20669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rgbClr val="44555F"/>
              </a:solidFill>
              <a:effectLst/>
              <a:latin typeface="+mn-lt"/>
              <a:ea typeface="+mn-ea"/>
              <a:cs typeface="+mn-cs"/>
            </a:rPr>
            <a:t>This benchmarked</a:t>
          </a:r>
          <a:r>
            <a:rPr lang="en-GB" sz="1100" baseline="0">
              <a:solidFill>
                <a:srgbClr val="44555F"/>
              </a:solidFill>
              <a:effectLst/>
              <a:latin typeface="+mn-lt"/>
              <a:ea typeface="+mn-ea"/>
              <a:cs typeface="+mn-cs"/>
            </a:rPr>
            <a:t> key indicator (BKI) </a:t>
          </a:r>
          <a:r>
            <a:rPr lang="en-GB" sz="1100">
              <a:solidFill>
                <a:srgbClr val="44555F"/>
              </a:solidFill>
              <a:effectLst/>
              <a:latin typeface="+mn-lt"/>
              <a:ea typeface="+mn-ea"/>
              <a:cs typeface="+mn-cs"/>
            </a:rPr>
            <a:t>report presents data</a:t>
          </a:r>
          <a:r>
            <a:rPr lang="en-GB" sz="1100" baseline="0">
              <a:solidFill>
                <a:srgbClr val="44555F"/>
              </a:solidFill>
              <a:effectLst/>
              <a:latin typeface="+mn-lt"/>
              <a:ea typeface="+mn-ea"/>
              <a:cs typeface="+mn-cs"/>
            </a:rPr>
            <a:t> from NACAP's clinical audit of secondary care COPD services. It highlights national and hospital level performance against five key performance indicators (KPIs) for respiratory care. This report is informed by data for adults admitted to acute hospital services with a exacerbation of their COPD and discharged from hospital between April 2021 and March 2022.</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rgbClr val="44555F"/>
            </a:solidFill>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rgbClr val="44555F"/>
              </a:solidFill>
              <a:effectLst/>
              <a:latin typeface="+mn-lt"/>
              <a:ea typeface="+mn-ea"/>
              <a:cs typeface="+mn-cs"/>
            </a:rPr>
            <a:t>Hospital</a:t>
          </a:r>
          <a:r>
            <a:rPr lang="en-GB" sz="1100" b="1" baseline="0">
              <a:solidFill>
                <a:srgbClr val="44555F"/>
              </a:solidFill>
              <a:effectLst/>
              <a:latin typeface="+mn-lt"/>
              <a:ea typeface="+mn-ea"/>
              <a:cs typeface="+mn-cs"/>
            </a:rPr>
            <a:t> details are additionally accompanied by trust, region and integrated care system (England only) and local health board (Wales only) information to allow easy benchmarking at national and local levels. </a:t>
          </a:r>
          <a:endParaRPr lang="en-GB">
            <a:solidFill>
              <a:srgbClr val="44555F"/>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rgbClr val="44555F"/>
            </a:solidFill>
          </a:endParaRPr>
        </a:p>
        <a:p>
          <a:pPr eaLnBrk="1" fontAlgn="auto" latinLnBrk="0" hangingPunct="1"/>
          <a:r>
            <a:rPr lang="en-GB" sz="1100">
              <a:solidFill>
                <a:srgbClr val="44555F"/>
              </a:solidFill>
              <a:effectLst/>
              <a:latin typeface="+mn-lt"/>
              <a:ea typeface="+mn-ea"/>
              <a:cs typeface="+mn-cs"/>
            </a:rPr>
            <a:t>Benchmarked</a:t>
          </a:r>
          <a:r>
            <a:rPr lang="en-GB" sz="1100" baseline="0">
              <a:solidFill>
                <a:srgbClr val="44555F"/>
              </a:solidFill>
              <a:effectLst/>
              <a:latin typeface="+mn-lt"/>
              <a:ea typeface="+mn-ea"/>
              <a:cs typeface="+mn-cs"/>
            </a:rPr>
            <a:t> key indicators (BKI) and improvement priorities have been selected based on national standards and guidelines, as well as evidence from supporting services to deliver high-value care. For more information about the rationale for each BKI and improvement priority, please see Tab COPD KPI. Suggestions to help services achieve improvement priorities can be found in the summary report, Drawing breath</a:t>
          </a:r>
          <a:endParaRPr lang="en-GB" sz="1100" b="1" baseline="0">
            <a:solidFill>
              <a:srgbClr val="00AAA7"/>
            </a:solidFill>
            <a:effectLst/>
            <a:latin typeface="+mn-lt"/>
            <a:ea typeface="+mn-ea"/>
            <a:cs typeface="+mn-cs"/>
          </a:endParaRPr>
        </a:p>
      </xdr:txBody>
    </xdr:sp>
    <xdr:clientData/>
  </xdr:twoCellAnchor>
  <xdr:twoCellAnchor>
    <xdr:from>
      <xdr:col>0</xdr:col>
      <xdr:colOff>0</xdr:colOff>
      <xdr:row>29</xdr:row>
      <xdr:rowOff>38101</xdr:rowOff>
    </xdr:from>
    <xdr:to>
      <xdr:col>11</xdr:col>
      <xdr:colOff>9525</xdr:colOff>
      <xdr:row>35</xdr:row>
      <xdr:rowOff>133351</xdr:rowOff>
    </xdr:to>
    <xdr:sp macro="" textlink="">
      <xdr:nvSpPr>
        <xdr:cNvPr id="71" name="TextBox 70">
          <a:extLst>
            <a:ext uri="{FF2B5EF4-FFF2-40B4-BE49-F238E27FC236}">
              <a16:creationId xmlns:a16="http://schemas.microsoft.com/office/drawing/2014/main" id="{C144BC28-85ED-4F18-BF7C-48B818508789}"/>
            </a:ext>
          </a:extLst>
        </xdr:cNvPr>
        <xdr:cNvSpPr txBox="1"/>
      </xdr:nvSpPr>
      <xdr:spPr>
        <a:xfrm>
          <a:off x="0" y="5715001"/>
          <a:ext cx="10801350" cy="1238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1" u="none" baseline="0">
              <a:solidFill>
                <a:srgbClr val="00AAA7"/>
              </a:solidFill>
            </a:rPr>
            <a:t>The median and interquartile ranges for each key indicator </a:t>
          </a:r>
        </a:p>
        <a:p>
          <a:r>
            <a:rPr lang="en-GB" sz="1100" i="0">
              <a:solidFill>
                <a:srgbClr val="44555F"/>
              </a:solidFill>
              <a:effectLst/>
              <a:latin typeface="+mn-lt"/>
              <a:ea typeface="+mn-ea"/>
              <a:cs typeface="+mn-cs"/>
            </a:rPr>
            <a:t>Table 1 shows the national medians, lower quartiles and upper quartiles for the key indicators that have been presented in the unadjusted benchmarking of hospitals (</a:t>
          </a:r>
          <a:r>
            <a:rPr lang="en-GB" sz="1100" i="0" u="sng">
              <a:solidFill>
                <a:srgbClr val="44555F"/>
              </a:solidFill>
              <a:effectLst/>
              <a:latin typeface="+mn-lt"/>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Table 2</a:t>
          </a:r>
          <a:r>
            <a:rPr lang="en-GB" sz="1100" i="0">
              <a:solidFill>
                <a:srgbClr val="44555F"/>
              </a:solidFill>
              <a:effectLst/>
              <a:latin typeface="+mn-lt"/>
              <a:ea typeface="+mn-ea"/>
              <a:cs typeface="+mn-cs"/>
            </a:rPr>
            <a:t>). The values presented in Tab</a:t>
          </a:r>
          <a:r>
            <a:rPr lang="en-GB" sz="1100" i="0" baseline="0">
              <a:solidFill>
                <a:srgbClr val="44555F"/>
              </a:solidFill>
              <a:effectLst/>
              <a:latin typeface="+mn-lt"/>
              <a:ea typeface="+mn-ea"/>
              <a:cs typeface="+mn-cs"/>
            </a:rPr>
            <a:t> 2 </a:t>
          </a:r>
          <a:r>
            <a:rPr lang="en-GB" sz="1100" i="0" u="none">
              <a:solidFill>
                <a:srgbClr val="44555F"/>
              </a:solidFill>
              <a:effectLst/>
              <a:latin typeface="+mn-lt"/>
              <a:ea typeface="+mn-ea"/>
              <a:cs typeface="+mn-cs"/>
            </a:rPr>
            <a:t>have </a:t>
          </a:r>
          <a:r>
            <a:rPr lang="en-GB" sz="1100" i="0">
              <a:solidFill>
                <a:srgbClr val="44555F"/>
              </a:solidFill>
              <a:effectLst/>
              <a:latin typeface="+mn-lt"/>
              <a:ea typeface="+mn-ea"/>
              <a:cs typeface="+mn-cs"/>
            </a:rPr>
            <a:t>been derived by the method shown visually in the box and whisker plot (Fig 1). More specifically, to create the ‘box’, data for each key indicator were ordered numerically from smallest (whisker; P0) to largest (whisker; P100) to find the median (P50), the middle point of the values. The data are divided into two halves, which are then divided in half again to identify the lower quartile (P25) and the upper quartile (P75).</a:t>
          </a:r>
        </a:p>
        <a:p>
          <a:r>
            <a:rPr lang="en-GB" sz="1100" i="0">
              <a:solidFill>
                <a:srgbClr val="44555F"/>
              </a:solidFill>
              <a:effectLst/>
              <a:latin typeface="+mn-lt"/>
              <a:ea typeface="+mn-ea"/>
              <a:cs typeface="+mn-cs"/>
            </a:rPr>
            <a:t>Please note that small case numbers should be treated with caution as they are less likely to provide an accurate picture of the average level of care delivered to patients across these key indicators</a:t>
          </a:r>
        </a:p>
        <a:p>
          <a:endParaRPr lang="en-GB" sz="1100" b="1" i="0" u="none" baseline="0">
            <a:solidFill>
              <a:srgbClr val="44555F"/>
            </a:solidFill>
            <a:effectLst/>
            <a:latin typeface="+mn-lt"/>
            <a:ea typeface="+mn-ea"/>
            <a:cs typeface="+mn-cs"/>
          </a:endParaRPr>
        </a:p>
        <a:p>
          <a:endParaRPr lang="en-GB" sz="1100" b="1" i="0" u="none" baseline="0">
            <a:solidFill>
              <a:srgbClr val="44555F"/>
            </a:solidFill>
            <a:effectLst/>
            <a:latin typeface="+mn-lt"/>
            <a:ea typeface="+mn-ea"/>
            <a:cs typeface="+mn-cs"/>
          </a:endParaRPr>
        </a:p>
      </xdr:txBody>
    </xdr:sp>
    <xdr:clientData/>
  </xdr:twoCellAnchor>
  <xdr:twoCellAnchor>
    <xdr:from>
      <xdr:col>0</xdr:col>
      <xdr:colOff>0</xdr:colOff>
      <xdr:row>58</xdr:row>
      <xdr:rowOff>0</xdr:rowOff>
    </xdr:from>
    <xdr:to>
      <xdr:col>4</xdr:col>
      <xdr:colOff>333375</xdr:colOff>
      <xdr:row>68</xdr:row>
      <xdr:rowOff>0</xdr:rowOff>
    </xdr:to>
    <xdr:grpSp>
      <xdr:nvGrpSpPr>
        <xdr:cNvPr id="72" name="Group 71">
          <a:extLst>
            <a:ext uri="{FF2B5EF4-FFF2-40B4-BE49-F238E27FC236}">
              <a16:creationId xmlns:a16="http://schemas.microsoft.com/office/drawing/2014/main" id="{20BC02F3-ECD0-4133-A44C-970B2235FAFC}"/>
            </a:ext>
          </a:extLst>
        </xdr:cNvPr>
        <xdr:cNvGrpSpPr/>
      </xdr:nvGrpSpPr>
      <xdr:grpSpPr>
        <a:xfrm>
          <a:off x="0" y="10658475"/>
          <a:ext cx="4410075" cy="1905000"/>
          <a:chOff x="0" y="0"/>
          <a:chExt cx="3860927" cy="1215868"/>
        </a:xfrm>
      </xdr:grpSpPr>
      <xdr:grpSp>
        <xdr:nvGrpSpPr>
          <xdr:cNvPr id="73" name="Group 72">
            <a:extLst>
              <a:ext uri="{FF2B5EF4-FFF2-40B4-BE49-F238E27FC236}">
                <a16:creationId xmlns:a16="http://schemas.microsoft.com/office/drawing/2014/main" id="{2151FCE1-5576-2952-86A4-E489BF89236D}"/>
              </a:ext>
            </a:extLst>
          </xdr:cNvPr>
          <xdr:cNvGrpSpPr/>
        </xdr:nvGrpSpPr>
        <xdr:grpSpPr>
          <a:xfrm>
            <a:off x="381000" y="273050"/>
            <a:ext cx="3095625" cy="409575"/>
            <a:chOff x="0" y="0"/>
            <a:chExt cx="3095625" cy="409575"/>
          </a:xfrm>
        </xdr:grpSpPr>
        <xdr:cxnSp macro="">
          <xdr:nvCxnSpPr>
            <xdr:cNvPr id="80" name="Straight Connector 79">
              <a:extLst>
                <a:ext uri="{FF2B5EF4-FFF2-40B4-BE49-F238E27FC236}">
                  <a16:creationId xmlns:a16="http://schemas.microsoft.com/office/drawing/2014/main" id="{6500CAE3-6284-EF92-7EF3-695BD02609BD}"/>
                </a:ext>
              </a:extLst>
            </xdr:cNvPr>
            <xdr:cNvCxnSpPr/>
          </xdr:nvCxnSpPr>
          <xdr:spPr>
            <a:xfrm>
              <a:off x="1552575" y="200025"/>
              <a:ext cx="771525" cy="0"/>
            </a:xfrm>
            <a:prstGeom prst="line">
              <a:avLst/>
            </a:prstGeom>
            <a:ln w="25400">
              <a:solidFill>
                <a:srgbClr val="FFCE33"/>
              </a:solidFill>
            </a:ln>
          </xdr:spPr>
          <xdr:style>
            <a:lnRef idx="1">
              <a:schemeClr val="accent1"/>
            </a:lnRef>
            <a:fillRef idx="0">
              <a:schemeClr val="accent1"/>
            </a:fillRef>
            <a:effectRef idx="0">
              <a:schemeClr val="accent1"/>
            </a:effectRef>
            <a:fontRef idx="minor">
              <a:schemeClr val="tx1"/>
            </a:fontRef>
          </xdr:style>
        </xdr:cxnSp>
        <xdr:cxnSp macro="">
          <xdr:nvCxnSpPr>
            <xdr:cNvPr id="81" name="Straight Connector 80">
              <a:extLst>
                <a:ext uri="{FF2B5EF4-FFF2-40B4-BE49-F238E27FC236}">
                  <a16:creationId xmlns:a16="http://schemas.microsoft.com/office/drawing/2014/main" id="{E2FF435F-D062-9D4E-71A2-C5CE8D162365}"/>
                </a:ext>
              </a:extLst>
            </xdr:cNvPr>
            <xdr:cNvCxnSpPr/>
          </xdr:nvCxnSpPr>
          <xdr:spPr>
            <a:xfrm>
              <a:off x="781050" y="200025"/>
              <a:ext cx="771525" cy="0"/>
            </a:xfrm>
            <a:prstGeom prst="line">
              <a:avLst/>
            </a:prstGeom>
            <a:ln w="25400">
              <a:solidFill>
                <a:srgbClr val="FFCE33"/>
              </a:solidFill>
            </a:ln>
          </xdr:spPr>
          <xdr:style>
            <a:lnRef idx="1">
              <a:schemeClr val="accent1"/>
            </a:lnRef>
            <a:fillRef idx="0">
              <a:schemeClr val="accent1"/>
            </a:fillRef>
            <a:effectRef idx="0">
              <a:schemeClr val="accent1"/>
            </a:effectRef>
            <a:fontRef idx="minor">
              <a:schemeClr val="tx1"/>
            </a:fontRef>
          </xdr:style>
        </xdr:cxnSp>
        <xdr:grpSp>
          <xdr:nvGrpSpPr>
            <xdr:cNvPr id="82" name="Group 81">
              <a:extLst>
                <a:ext uri="{FF2B5EF4-FFF2-40B4-BE49-F238E27FC236}">
                  <a16:creationId xmlns:a16="http://schemas.microsoft.com/office/drawing/2014/main" id="{F2954349-556C-4931-F41B-56FF5953AB96}"/>
                </a:ext>
              </a:extLst>
            </xdr:cNvPr>
            <xdr:cNvGrpSpPr/>
          </xdr:nvGrpSpPr>
          <xdr:grpSpPr>
            <a:xfrm>
              <a:off x="781050" y="0"/>
              <a:ext cx="1543050" cy="409575"/>
              <a:chOff x="0" y="0"/>
              <a:chExt cx="1543050" cy="409575"/>
            </a:xfrm>
          </xdr:grpSpPr>
          <xdr:sp macro="" textlink="">
            <xdr:nvSpPr>
              <xdr:cNvPr id="89" name="Rectangle 88">
                <a:extLst>
                  <a:ext uri="{FF2B5EF4-FFF2-40B4-BE49-F238E27FC236}">
                    <a16:creationId xmlns:a16="http://schemas.microsoft.com/office/drawing/2014/main" id="{3B10558E-1278-AF4D-EDE7-5A1FB08047EF}"/>
                  </a:ext>
                </a:extLst>
              </xdr:cNvPr>
              <xdr:cNvSpPr/>
            </xdr:nvSpPr>
            <xdr:spPr>
              <a:xfrm>
                <a:off x="0" y="0"/>
                <a:ext cx="771525" cy="4095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sp macro="" textlink="">
            <xdr:nvSpPr>
              <xdr:cNvPr id="90" name="Rectangle 89">
                <a:extLst>
                  <a:ext uri="{FF2B5EF4-FFF2-40B4-BE49-F238E27FC236}">
                    <a16:creationId xmlns:a16="http://schemas.microsoft.com/office/drawing/2014/main" id="{FFA4CBA5-C391-0D1C-0183-9650C1267ACA}"/>
                  </a:ext>
                </a:extLst>
              </xdr:cNvPr>
              <xdr:cNvSpPr/>
            </xdr:nvSpPr>
            <xdr:spPr>
              <a:xfrm>
                <a:off x="771525" y="0"/>
                <a:ext cx="771525" cy="4095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grpSp>
        <xdr:grpSp>
          <xdr:nvGrpSpPr>
            <xdr:cNvPr id="83" name="Group 82">
              <a:extLst>
                <a:ext uri="{FF2B5EF4-FFF2-40B4-BE49-F238E27FC236}">
                  <a16:creationId xmlns:a16="http://schemas.microsoft.com/office/drawing/2014/main" id="{270B4E5C-85F1-7367-CDD5-41DE711FACF6}"/>
                </a:ext>
              </a:extLst>
            </xdr:cNvPr>
            <xdr:cNvGrpSpPr/>
          </xdr:nvGrpSpPr>
          <xdr:grpSpPr>
            <a:xfrm>
              <a:off x="0" y="104775"/>
              <a:ext cx="781050" cy="200025"/>
              <a:chOff x="0" y="0"/>
              <a:chExt cx="781050" cy="200025"/>
            </a:xfrm>
          </xdr:grpSpPr>
          <xdr:cxnSp macro="">
            <xdr:nvCxnSpPr>
              <xdr:cNvPr id="87" name="Straight Connector 86">
                <a:extLst>
                  <a:ext uri="{FF2B5EF4-FFF2-40B4-BE49-F238E27FC236}">
                    <a16:creationId xmlns:a16="http://schemas.microsoft.com/office/drawing/2014/main" id="{EB72E408-8E61-582C-B6B6-BF3F0878B6E6}"/>
                  </a:ext>
                </a:extLst>
              </xdr:cNvPr>
              <xdr:cNvCxnSpPr/>
            </xdr:nvCxnSpPr>
            <xdr:spPr>
              <a:xfrm>
                <a:off x="9525" y="95250"/>
                <a:ext cx="771525" cy="0"/>
              </a:xfrm>
              <a:prstGeom prst="line">
                <a:avLst/>
              </a:prstGeom>
              <a:ln w="25400">
                <a:solidFill>
                  <a:srgbClr val="FF5757"/>
                </a:solidFill>
              </a:ln>
            </xdr:spPr>
            <xdr:style>
              <a:lnRef idx="1">
                <a:schemeClr val="accent1"/>
              </a:lnRef>
              <a:fillRef idx="0">
                <a:schemeClr val="accent1"/>
              </a:fillRef>
              <a:effectRef idx="0">
                <a:schemeClr val="accent1"/>
              </a:effectRef>
              <a:fontRef idx="minor">
                <a:schemeClr val="tx1"/>
              </a:fontRef>
            </xdr:style>
          </xdr:cxnSp>
          <xdr:cxnSp macro="">
            <xdr:nvCxnSpPr>
              <xdr:cNvPr id="88" name="Straight Connector 87">
                <a:extLst>
                  <a:ext uri="{FF2B5EF4-FFF2-40B4-BE49-F238E27FC236}">
                    <a16:creationId xmlns:a16="http://schemas.microsoft.com/office/drawing/2014/main" id="{929C3B9A-A652-28A6-A40E-9D75E7C238C2}"/>
                  </a:ext>
                </a:extLst>
              </xdr:cNvPr>
              <xdr:cNvCxnSpPr/>
            </xdr:nvCxnSpPr>
            <xdr:spPr>
              <a:xfrm>
                <a:off x="0" y="0"/>
                <a:ext cx="0" cy="200025"/>
              </a:xfrm>
              <a:prstGeom prst="line">
                <a:avLst/>
              </a:prstGeom>
              <a:ln w="25400">
                <a:solidFill>
                  <a:srgbClr val="FF5757"/>
                </a:solidFill>
              </a:ln>
            </xdr:spPr>
            <xdr:style>
              <a:lnRef idx="1">
                <a:schemeClr val="accent1"/>
              </a:lnRef>
              <a:fillRef idx="0">
                <a:schemeClr val="accent1"/>
              </a:fillRef>
              <a:effectRef idx="0">
                <a:schemeClr val="accent1"/>
              </a:effectRef>
              <a:fontRef idx="minor">
                <a:schemeClr val="tx1"/>
              </a:fontRef>
            </xdr:style>
          </xdr:cxnSp>
        </xdr:grpSp>
        <xdr:grpSp>
          <xdr:nvGrpSpPr>
            <xdr:cNvPr id="84" name="Group 83">
              <a:extLst>
                <a:ext uri="{FF2B5EF4-FFF2-40B4-BE49-F238E27FC236}">
                  <a16:creationId xmlns:a16="http://schemas.microsoft.com/office/drawing/2014/main" id="{CFBDACE9-345A-5902-B103-3646E1D0DB55}"/>
                </a:ext>
              </a:extLst>
            </xdr:cNvPr>
            <xdr:cNvGrpSpPr/>
          </xdr:nvGrpSpPr>
          <xdr:grpSpPr>
            <a:xfrm>
              <a:off x="2324100" y="104775"/>
              <a:ext cx="771525" cy="200025"/>
              <a:chOff x="0" y="0"/>
              <a:chExt cx="771525" cy="200025"/>
            </a:xfrm>
          </xdr:grpSpPr>
          <xdr:cxnSp macro="">
            <xdr:nvCxnSpPr>
              <xdr:cNvPr id="85" name="Straight Connector 84">
                <a:extLst>
                  <a:ext uri="{FF2B5EF4-FFF2-40B4-BE49-F238E27FC236}">
                    <a16:creationId xmlns:a16="http://schemas.microsoft.com/office/drawing/2014/main" id="{D45AE598-D70F-2207-6A64-55CC932E91E9}"/>
                  </a:ext>
                </a:extLst>
              </xdr:cNvPr>
              <xdr:cNvCxnSpPr/>
            </xdr:nvCxnSpPr>
            <xdr:spPr>
              <a:xfrm>
                <a:off x="0" y="95250"/>
                <a:ext cx="771525" cy="0"/>
              </a:xfrm>
              <a:prstGeom prst="line">
                <a:avLst/>
              </a:prstGeom>
              <a:ln w="25400">
                <a:solidFill>
                  <a:srgbClr val="92D050"/>
                </a:solidFill>
              </a:ln>
            </xdr:spPr>
            <xdr:style>
              <a:lnRef idx="1">
                <a:schemeClr val="accent1"/>
              </a:lnRef>
              <a:fillRef idx="0">
                <a:schemeClr val="accent1"/>
              </a:fillRef>
              <a:effectRef idx="0">
                <a:schemeClr val="accent1"/>
              </a:effectRef>
              <a:fontRef idx="minor">
                <a:schemeClr val="tx1"/>
              </a:fontRef>
            </xdr:style>
          </xdr:cxnSp>
          <xdr:cxnSp macro="">
            <xdr:nvCxnSpPr>
              <xdr:cNvPr id="86" name="Straight Connector 85">
                <a:extLst>
                  <a:ext uri="{FF2B5EF4-FFF2-40B4-BE49-F238E27FC236}">
                    <a16:creationId xmlns:a16="http://schemas.microsoft.com/office/drawing/2014/main" id="{4448CA98-31E0-4C48-E958-5BF75554BC23}"/>
                  </a:ext>
                </a:extLst>
              </xdr:cNvPr>
              <xdr:cNvCxnSpPr/>
            </xdr:nvCxnSpPr>
            <xdr:spPr>
              <a:xfrm>
                <a:off x="771525" y="0"/>
                <a:ext cx="0" cy="200025"/>
              </a:xfrm>
              <a:prstGeom prst="line">
                <a:avLst/>
              </a:prstGeom>
              <a:ln w="25400">
                <a:solidFill>
                  <a:srgbClr val="92D050"/>
                </a:solidFill>
              </a:ln>
            </xdr:spPr>
            <xdr:style>
              <a:lnRef idx="1">
                <a:schemeClr val="accent1"/>
              </a:lnRef>
              <a:fillRef idx="0">
                <a:schemeClr val="accent1"/>
              </a:fillRef>
              <a:effectRef idx="0">
                <a:schemeClr val="accent1"/>
              </a:effectRef>
              <a:fontRef idx="minor">
                <a:schemeClr val="tx1"/>
              </a:fontRef>
            </xdr:style>
          </xdr:cxnSp>
        </xdr:grpSp>
      </xdr:grpSp>
      <xdr:sp macro="" textlink="">
        <xdr:nvSpPr>
          <xdr:cNvPr id="74" name="Text Box 2">
            <a:extLst>
              <a:ext uri="{FF2B5EF4-FFF2-40B4-BE49-F238E27FC236}">
                <a16:creationId xmlns:a16="http://schemas.microsoft.com/office/drawing/2014/main" id="{C234E8D6-2D1F-8F7A-6030-444E1779C16E}"/>
              </a:ext>
            </a:extLst>
          </xdr:cNvPr>
          <xdr:cNvSpPr txBox="1">
            <a:spLocks noChangeArrowheads="1"/>
          </xdr:cNvSpPr>
        </xdr:nvSpPr>
        <xdr:spPr bwMode="auto">
          <a:xfrm>
            <a:off x="0" y="0"/>
            <a:ext cx="775334" cy="441959"/>
          </a:xfrm>
          <a:prstGeom prst="rect">
            <a:avLst/>
          </a:prstGeom>
          <a:noFill/>
          <a:ln w="9525">
            <a:noFill/>
            <a:miter lim="800000"/>
            <a:headEnd/>
            <a:tailEnd/>
          </a:ln>
        </xdr:spPr>
        <xdr:txBody>
          <a:bodyPr rot="0" vert="horz" wrap="square" lIns="91440" tIns="45720" rIns="91440" bIns="45720" anchor="t" anchorCtr="0">
            <a:spAutoFit/>
          </a:bodyPr>
          <a:lstStyle/>
          <a:p>
            <a:pPr algn="ctr"/>
            <a:r>
              <a:rPr lang="en-GB" sz="1100">
                <a:solidFill>
                  <a:srgbClr val="44555F"/>
                </a:solidFill>
                <a:effectLst/>
                <a:latin typeface="Calibri" panose="020F0502020204030204" pitchFamily="34" charset="0"/>
                <a:ea typeface="Calibri" panose="020F0502020204030204" pitchFamily="34" charset="0"/>
                <a:cs typeface="Times New Roman" panose="02020603050405020304" pitchFamily="18" charset="0"/>
              </a:rPr>
              <a:t>Whisker</a:t>
            </a:r>
            <a:endParaRPr lang="en-GB" sz="1100">
              <a:solidFill>
                <a:srgbClr val="41555F"/>
              </a:solidFill>
              <a:effectLst/>
              <a:latin typeface="Calibri" panose="020F0502020204030204" pitchFamily="34" charset="0"/>
              <a:ea typeface="Calibri" panose="020F0502020204030204" pitchFamily="34" charset="0"/>
              <a:cs typeface="Times New Roman" panose="02020603050405020304" pitchFamily="18" charset="0"/>
            </a:endParaRPr>
          </a:p>
          <a:p>
            <a:pPr algn="ctr"/>
            <a:r>
              <a:rPr lang="en-GB" sz="1100">
                <a:solidFill>
                  <a:srgbClr val="44555F"/>
                </a:solidFill>
                <a:effectLst/>
                <a:latin typeface="Calibri" panose="020F0502020204030204" pitchFamily="34" charset="0"/>
                <a:ea typeface="Calibri" panose="020F0502020204030204" pitchFamily="34" charset="0"/>
                <a:cs typeface="Times New Roman" panose="02020603050405020304" pitchFamily="18" charset="0"/>
              </a:rPr>
              <a:t>(P0)</a:t>
            </a:r>
            <a:endParaRPr lang="en-GB" sz="1100">
              <a:solidFill>
                <a:srgbClr val="41555F"/>
              </a:solidFill>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75" name="Text Box 2">
            <a:extLst>
              <a:ext uri="{FF2B5EF4-FFF2-40B4-BE49-F238E27FC236}">
                <a16:creationId xmlns:a16="http://schemas.microsoft.com/office/drawing/2014/main" id="{5E42094D-96D2-D335-2256-29ADA2BE66B0}"/>
              </a:ext>
            </a:extLst>
          </xdr:cNvPr>
          <xdr:cNvSpPr txBox="1">
            <a:spLocks noChangeArrowheads="1"/>
          </xdr:cNvSpPr>
        </xdr:nvSpPr>
        <xdr:spPr bwMode="auto">
          <a:xfrm>
            <a:off x="3085593" y="0"/>
            <a:ext cx="775334" cy="441959"/>
          </a:xfrm>
          <a:prstGeom prst="rect">
            <a:avLst/>
          </a:prstGeom>
          <a:noFill/>
          <a:ln w="9525">
            <a:noFill/>
            <a:miter lim="800000"/>
            <a:headEnd/>
            <a:tailEnd/>
          </a:ln>
        </xdr:spPr>
        <xdr:txBody>
          <a:bodyPr rot="0" vert="horz" wrap="square" lIns="91440" tIns="45720" rIns="91440" bIns="45720" anchor="t" anchorCtr="0">
            <a:spAutoFit/>
          </a:bodyPr>
          <a:lstStyle/>
          <a:p>
            <a:pPr algn="ctr"/>
            <a:r>
              <a:rPr lang="en-GB" sz="1100">
                <a:solidFill>
                  <a:srgbClr val="44555F"/>
                </a:solidFill>
                <a:effectLst/>
                <a:latin typeface="Calibri" panose="020F0502020204030204" pitchFamily="34" charset="0"/>
                <a:ea typeface="Calibri" panose="020F0502020204030204" pitchFamily="34" charset="0"/>
                <a:cs typeface="Times New Roman" panose="02020603050405020304" pitchFamily="18" charset="0"/>
              </a:rPr>
              <a:t>Whisker</a:t>
            </a:r>
            <a:endParaRPr lang="en-GB" sz="1100">
              <a:solidFill>
                <a:srgbClr val="41555F"/>
              </a:solidFill>
              <a:effectLst/>
              <a:latin typeface="Calibri" panose="020F0502020204030204" pitchFamily="34" charset="0"/>
              <a:ea typeface="Calibri" panose="020F0502020204030204" pitchFamily="34" charset="0"/>
              <a:cs typeface="Times New Roman" panose="02020603050405020304" pitchFamily="18" charset="0"/>
            </a:endParaRPr>
          </a:p>
          <a:p>
            <a:pPr algn="ctr"/>
            <a:r>
              <a:rPr lang="en-GB" sz="1100">
                <a:solidFill>
                  <a:srgbClr val="44555F"/>
                </a:solidFill>
                <a:effectLst/>
                <a:latin typeface="Calibri" panose="020F0502020204030204" pitchFamily="34" charset="0"/>
                <a:ea typeface="Calibri" panose="020F0502020204030204" pitchFamily="34" charset="0"/>
                <a:cs typeface="Times New Roman" panose="02020603050405020304" pitchFamily="18" charset="0"/>
              </a:rPr>
              <a:t>(P100)</a:t>
            </a:r>
            <a:endParaRPr lang="en-GB" sz="1100">
              <a:solidFill>
                <a:srgbClr val="41555F"/>
              </a:solidFill>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76" name="Text Box 2">
            <a:extLst>
              <a:ext uri="{FF2B5EF4-FFF2-40B4-BE49-F238E27FC236}">
                <a16:creationId xmlns:a16="http://schemas.microsoft.com/office/drawing/2014/main" id="{6D57F481-0944-BBD0-C28C-6F4D7F72B294}"/>
              </a:ext>
            </a:extLst>
          </xdr:cNvPr>
          <xdr:cNvSpPr txBox="1">
            <a:spLocks noChangeArrowheads="1"/>
          </xdr:cNvSpPr>
        </xdr:nvSpPr>
        <xdr:spPr bwMode="auto">
          <a:xfrm>
            <a:off x="387273" y="602931"/>
            <a:ext cx="774699" cy="612774"/>
          </a:xfrm>
          <a:prstGeom prst="rect">
            <a:avLst/>
          </a:prstGeom>
          <a:noFill/>
          <a:ln w="9525">
            <a:noFill/>
            <a:miter lim="800000"/>
            <a:headEnd/>
            <a:tailEnd/>
          </a:ln>
        </xdr:spPr>
        <xdr:txBody>
          <a:bodyPr rot="0" vert="horz" wrap="square" lIns="91440" tIns="45720" rIns="91440" bIns="45720" anchor="t" anchorCtr="0">
            <a:spAutoFit/>
          </a:bodyPr>
          <a:lstStyle/>
          <a:p>
            <a:pPr algn="ctr"/>
            <a:r>
              <a:rPr lang="en-GB" sz="1100">
                <a:solidFill>
                  <a:srgbClr val="44555F"/>
                </a:solidFill>
                <a:effectLst/>
                <a:latin typeface="Calibri" panose="020F0502020204030204" pitchFamily="34" charset="0"/>
                <a:ea typeface="Calibri" panose="020F0502020204030204" pitchFamily="34" charset="0"/>
                <a:cs typeface="Times New Roman" panose="02020603050405020304" pitchFamily="18" charset="0"/>
              </a:rPr>
              <a:t>Lower quartile</a:t>
            </a:r>
            <a:endParaRPr lang="en-GB" sz="1100">
              <a:solidFill>
                <a:srgbClr val="41555F"/>
              </a:solidFill>
              <a:effectLst/>
              <a:latin typeface="Calibri" panose="020F0502020204030204" pitchFamily="34" charset="0"/>
              <a:ea typeface="Calibri" panose="020F0502020204030204" pitchFamily="34" charset="0"/>
              <a:cs typeface="Times New Roman" panose="02020603050405020304" pitchFamily="18" charset="0"/>
            </a:endParaRPr>
          </a:p>
          <a:p>
            <a:pPr algn="ctr"/>
            <a:r>
              <a:rPr lang="en-GB" sz="1100">
                <a:solidFill>
                  <a:srgbClr val="44555F"/>
                </a:solidFill>
                <a:effectLst/>
                <a:latin typeface="Calibri" panose="020F0502020204030204" pitchFamily="34" charset="0"/>
                <a:ea typeface="Calibri" panose="020F0502020204030204" pitchFamily="34" charset="0"/>
                <a:cs typeface="Times New Roman" panose="02020603050405020304" pitchFamily="18" charset="0"/>
              </a:rPr>
              <a:t>(P25)</a:t>
            </a:r>
            <a:endParaRPr lang="en-GB" sz="1100">
              <a:solidFill>
                <a:srgbClr val="41555F"/>
              </a:solidFill>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77" name="Text Box 2">
            <a:extLst>
              <a:ext uri="{FF2B5EF4-FFF2-40B4-BE49-F238E27FC236}">
                <a16:creationId xmlns:a16="http://schemas.microsoft.com/office/drawing/2014/main" id="{0390D2C4-F3E1-6717-F000-07A9765BBC7D}"/>
              </a:ext>
            </a:extLst>
          </xdr:cNvPr>
          <xdr:cNvSpPr txBox="1">
            <a:spLocks noChangeArrowheads="1"/>
          </xdr:cNvSpPr>
        </xdr:nvSpPr>
        <xdr:spPr bwMode="auto">
          <a:xfrm>
            <a:off x="2749009" y="603094"/>
            <a:ext cx="774699" cy="612774"/>
          </a:xfrm>
          <a:prstGeom prst="rect">
            <a:avLst/>
          </a:prstGeom>
          <a:noFill/>
          <a:ln w="9525">
            <a:noFill/>
            <a:miter lim="800000"/>
            <a:headEnd/>
            <a:tailEnd/>
          </a:ln>
        </xdr:spPr>
        <xdr:txBody>
          <a:bodyPr rot="0" vert="horz" wrap="square" lIns="91440" tIns="45720" rIns="91440" bIns="45720" anchor="t" anchorCtr="0">
            <a:spAutoFit/>
          </a:bodyPr>
          <a:lstStyle/>
          <a:p>
            <a:pPr algn="ctr"/>
            <a:r>
              <a:rPr lang="en-GB" sz="1100">
                <a:solidFill>
                  <a:srgbClr val="44555F"/>
                </a:solidFill>
                <a:effectLst/>
                <a:latin typeface="Calibri" panose="020F0502020204030204" pitchFamily="34" charset="0"/>
                <a:ea typeface="Calibri" panose="020F0502020204030204" pitchFamily="34" charset="0"/>
                <a:cs typeface="Times New Roman" panose="02020603050405020304" pitchFamily="18" charset="0"/>
              </a:rPr>
              <a:t>Upper</a:t>
            </a:r>
            <a:endParaRPr lang="en-GB" sz="1100">
              <a:solidFill>
                <a:srgbClr val="41555F"/>
              </a:solidFill>
              <a:effectLst/>
              <a:latin typeface="Calibri" panose="020F0502020204030204" pitchFamily="34" charset="0"/>
              <a:ea typeface="Calibri" panose="020F0502020204030204" pitchFamily="34" charset="0"/>
              <a:cs typeface="Times New Roman" panose="02020603050405020304" pitchFamily="18" charset="0"/>
            </a:endParaRPr>
          </a:p>
          <a:p>
            <a:pPr algn="ctr"/>
            <a:r>
              <a:rPr lang="en-GB" sz="1100">
                <a:solidFill>
                  <a:srgbClr val="44555F"/>
                </a:solidFill>
                <a:effectLst/>
                <a:latin typeface="Calibri" panose="020F0502020204030204" pitchFamily="34" charset="0"/>
                <a:ea typeface="Calibri" panose="020F0502020204030204" pitchFamily="34" charset="0"/>
                <a:cs typeface="Times New Roman" panose="02020603050405020304" pitchFamily="18" charset="0"/>
              </a:rPr>
              <a:t>quartile</a:t>
            </a:r>
            <a:endParaRPr lang="en-GB" sz="1100">
              <a:solidFill>
                <a:srgbClr val="41555F"/>
              </a:solidFill>
              <a:effectLst/>
              <a:latin typeface="Calibri" panose="020F0502020204030204" pitchFamily="34" charset="0"/>
              <a:ea typeface="Calibri" panose="020F0502020204030204" pitchFamily="34" charset="0"/>
              <a:cs typeface="Times New Roman" panose="02020603050405020304" pitchFamily="18" charset="0"/>
            </a:endParaRPr>
          </a:p>
          <a:p>
            <a:pPr algn="ctr"/>
            <a:r>
              <a:rPr lang="en-GB" sz="1100">
                <a:solidFill>
                  <a:srgbClr val="44555F"/>
                </a:solidFill>
                <a:effectLst/>
                <a:latin typeface="Calibri" panose="020F0502020204030204" pitchFamily="34" charset="0"/>
                <a:ea typeface="Calibri" panose="020F0502020204030204" pitchFamily="34" charset="0"/>
                <a:cs typeface="Times New Roman" panose="02020603050405020304" pitchFamily="18" charset="0"/>
              </a:rPr>
              <a:t>(P75)</a:t>
            </a:r>
            <a:endParaRPr lang="en-GB" sz="1100">
              <a:solidFill>
                <a:srgbClr val="41555F"/>
              </a:solidFill>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78" name="Text Box 2">
            <a:extLst>
              <a:ext uri="{FF2B5EF4-FFF2-40B4-BE49-F238E27FC236}">
                <a16:creationId xmlns:a16="http://schemas.microsoft.com/office/drawing/2014/main" id="{913980E5-3F6A-AB90-9F3E-9069590CB74D}"/>
              </a:ext>
            </a:extLst>
          </xdr:cNvPr>
          <xdr:cNvSpPr txBox="1">
            <a:spLocks noChangeArrowheads="1"/>
          </xdr:cNvSpPr>
        </xdr:nvSpPr>
        <xdr:spPr bwMode="auto">
          <a:xfrm>
            <a:off x="1549095" y="704200"/>
            <a:ext cx="774699" cy="441959"/>
          </a:xfrm>
          <a:prstGeom prst="rect">
            <a:avLst/>
          </a:prstGeom>
          <a:noFill/>
          <a:ln w="9525">
            <a:noFill/>
            <a:miter lim="800000"/>
            <a:headEnd/>
            <a:tailEnd/>
          </a:ln>
        </xdr:spPr>
        <xdr:txBody>
          <a:bodyPr rot="0" vert="horz" wrap="square" lIns="91440" tIns="45720" rIns="91440" bIns="45720" anchor="t" anchorCtr="0">
            <a:spAutoFit/>
          </a:bodyPr>
          <a:lstStyle/>
          <a:p>
            <a:pPr algn="ctr"/>
            <a:r>
              <a:rPr lang="en-GB" sz="1100">
                <a:solidFill>
                  <a:srgbClr val="44555F"/>
                </a:solidFill>
                <a:effectLst/>
                <a:latin typeface="Calibri" panose="020F0502020204030204" pitchFamily="34" charset="0"/>
                <a:ea typeface="Calibri" panose="020F0502020204030204" pitchFamily="34" charset="0"/>
                <a:cs typeface="Times New Roman" panose="02020603050405020304" pitchFamily="18" charset="0"/>
              </a:rPr>
              <a:t>Median</a:t>
            </a:r>
            <a:endParaRPr lang="en-GB" sz="1100">
              <a:solidFill>
                <a:srgbClr val="41555F"/>
              </a:solidFill>
              <a:effectLst/>
              <a:latin typeface="Calibri" panose="020F0502020204030204" pitchFamily="34" charset="0"/>
              <a:ea typeface="Calibri" panose="020F0502020204030204" pitchFamily="34" charset="0"/>
              <a:cs typeface="Times New Roman" panose="02020603050405020304" pitchFamily="18" charset="0"/>
            </a:endParaRPr>
          </a:p>
          <a:p>
            <a:pPr algn="ctr"/>
            <a:r>
              <a:rPr lang="en-GB" sz="1100">
                <a:solidFill>
                  <a:srgbClr val="44555F"/>
                </a:solidFill>
                <a:effectLst/>
                <a:latin typeface="Calibri" panose="020F0502020204030204" pitchFamily="34" charset="0"/>
                <a:ea typeface="Calibri" panose="020F0502020204030204" pitchFamily="34" charset="0"/>
                <a:cs typeface="Times New Roman" panose="02020603050405020304" pitchFamily="18" charset="0"/>
              </a:rPr>
              <a:t>(P50)</a:t>
            </a:r>
            <a:endParaRPr lang="en-GB" sz="1100">
              <a:solidFill>
                <a:srgbClr val="41555F"/>
              </a:solidFill>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79" name="Text Box 2">
            <a:extLst>
              <a:ext uri="{FF2B5EF4-FFF2-40B4-BE49-F238E27FC236}">
                <a16:creationId xmlns:a16="http://schemas.microsoft.com/office/drawing/2014/main" id="{2FE81F93-E7E3-2293-2E54-D10078020F3A}"/>
              </a:ext>
            </a:extLst>
          </xdr:cNvPr>
          <xdr:cNvSpPr txBox="1">
            <a:spLocks noChangeArrowheads="1"/>
          </xdr:cNvSpPr>
        </xdr:nvSpPr>
        <xdr:spPr bwMode="auto">
          <a:xfrm>
            <a:off x="1561793" y="0"/>
            <a:ext cx="774699" cy="271779"/>
          </a:xfrm>
          <a:prstGeom prst="rect">
            <a:avLst/>
          </a:prstGeom>
          <a:noFill/>
          <a:ln w="9525">
            <a:noFill/>
            <a:miter lim="800000"/>
            <a:headEnd/>
            <a:tailEnd/>
          </a:ln>
        </xdr:spPr>
        <xdr:txBody>
          <a:bodyPr rot="0" vert="horz" wrap="square" lIns="91440" tIns="45720" rIns="91440" bIns="45720" anchor="t" anchorCtr="0">
            <a:spAutoFit/>
          </a:bodyPr>
          <a:lstStyle/>
          <a:p>
            <a:pPr algn="ctr"/>
            <a:r>
              <a:rPr lang="en-GB" sz="1100">
                <a:solidFill>
                  <a:srgbClr val="44555F"/>
                </a:solidFill>
                <a:effectLst/>
                <a:latin typeface="Calibri" panose="020F0502020204030204" pitchFamily="34" charset="0"/>
                <a:ea typeface="Calibri" panose="020F0502020204030204" pitchFamily="34" charset="0"/>
                <a:cs typeface="Times New Roman" panose="02020603050405020304" pitchFamily="18" charset="0"/>
              </a:rPr>
              <a:t>Box</a:t>
            </a:r>
            <a:endParaRPr lang="en-GB" sz="1100">
              <a:solidFill>
                <a:srgbClr val="41555F"/>
              </a:solidFill>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twoCellAnchor editAs="oneCell">
    <xdr:from>
      <xdr:col>0</xdr:col>
      <xdr:colOff>0</xdr:colOff>
      <xdr:row>0</xdr:row>
      <xdr:rowOff>0</xdr:rowOff>
    </xdr:from>
    <xdr:to>
      <xdr:col>9</xdr:col>
      <xdr:colOff>361950</xdr:colOff>
      <xdr:row>16</xdr:row>
      <xdr:rowOff>81915</xdr:rowOff>
    </xdr:to>
    <xdr:pic>
      <xdr:nvPicPr>
        <xdr:cNvPr id="91" name="Picture 90">
          <a:extLst>
            <a:ext uri="{FF2B5EF4-FFF2-40B4-BE49-F238E27FC236}">
              <a16:creationId xmlns:a16="http://schemas.microsoft.com/office/drawing/2014/main" id="{D03BEF96-0B32-4A29-A3A2-70E0C4DF2A22}"/>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b="78991"/>
        <a:stretch/>
      </xdr:blipFill>
      <xdr:spPr bwMode="auto">
        <a:xfrm>
          <a:off x="0" y="0"/>
          <a:ext cx="9334500" cy="3129915"/>
        </a:xfrm>
        <a:prstGeom prst="rect">
          <a:avLst/>
        </a:prstGeom>
        <a:noFill/>
        <a:ln>
          <a:noFill/>
        </a:ln>
        <a:extLst>
          <a:ext uri="{FAA26D3D-D897-4be2-8F04-BA451C77F1D7}">
            <ma14:placeholderFlag xmlns:lc="http://schemas.openxmlformats.org/drawingml/2006/lockedCanvas" xmlns:ma14="http://schemas.microsoft.com/office/mac/drawingml/2011/main" xmlns:w="http://schemas.openxmlformats.org/wordprocessingml/2006/main" xmlns:w10="urn:schemas-microsoft-com:office:word" xmlns:v="urn:schemas-microsoft-com:vml" xmlns:o="urn:schemas-microsoft-com:office:office" xmlns:mv="urn:schemas-microsoft-com:mac:vml" xmlns:mo="http://schemas.microsoft.com/office/mac/office/2008/main" xmlns="" xmlns:pic="http://schemas.openxmlformats.org/drawingml/2006/picture" xmlns:wps="http://schemas.microsoft.com/office/word/2010/wordprocessingShape" xmlns:wne="http://schemas.microsoft.com/office/word/2006/wordml" xmlns:wpi="http://schemas.microsoft.com/office/word/2010/wordprocessingInk" xmlns:wpg="http://schemas.microsoft.com/office/word/2010/wordprocessingGroup" xmlns:w16se="http://schemas.microsoft.com/office/word/2015/wordml/symex" xmlns:w16cid="http://schemas.microsoft.com/office/word/2016/wordml/cid"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am3d="http://schemas.microsoft.com/office/drawing/2017/model3d" xmlns:aink="http://schemas.microsoft.com/office/drawing/2016/ink" xmlns:mc="http://schemas.openxmlformats.org/markup-compatibility/2006" xmlns:cx8="http://schemas.microsoft.com/office/drawing/2016/5/14/chartex" xmlns:cx7="http://schemas.microsoft.com/office/drawing/2016/5/13/chartex" xmlns:cx6="http://schemas.microsoft.com/office/drawing/2016/5/12/chartex" xmlns:cx5="http://schemas.microsoft.com/office/drawing/2016/5/11/chartex" xmlns:cx4="http://schemas.microsoft.com/office/drawing/2016/5/10/chartex" xmlns:cx3="http://schemas.microsoft.com/office/drawing/2016/5/9/chartex" xmlns:cx2="http://schemas.microsoft.com/office/drawing/2015/10/21/chartex" xmlns:cx1="http://schemas.microsoft.com/office/drawing/2015/9/8/chartex" xmlns:cx="http://schemas.microsoft.com/office/drawing/2014/chartex" xmlns:wpc="http://schemas.microsoft.com/office/word/2010/wordprocessingCanvas"/>
          </a:ext>
        </a:extLst>
      </xdr:spPr>
    </xdr:pic>
    <xdr:clientData/>
  </xdr:two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0</xdr:rowOff>
    </xdr:from>
    <xdr:ext cx="7877174" cy="1304925"/>
    <xdr:pic>
      <xdr:nvPicPr>
        <xdr:cNvPr id="6" name="Picture 5" descr="Macintosh HD:Users:Studio:Desktop:Work:Stuff:NACAP:NACAP_letterhead_LS.jpg">
          <a:extLst>
            <a:ext uri="{FF2B5EF4-FFF2-40B4-BE49-F238E27FC236}">
              <a16:creationId xmlns:a16="http://schemas.microsoft.com/office/drawing/2014/main" id="{4E512B8C-FF0E-4AD5-B08A-C382126FEFE2}"/>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74988"/>
        <a:stretch/>
      </xdr:blipFill>
      <xdr:spPr bwMode="auto">
        <a:xfrm>
          <a:off x="0" y="0"/>
          <a:ext cx="7877174" cy="1304925"/>
        </a:xfrm>
        <a:prstGeom prst="rect">
          <a:avLst/>
        </a:prstGeom>
        <a:noFill/>
        <a:ln>
          <a:noFill/>
        </a:ln>
        <a:extLst>
          <a:ext uri="{FAA26D3D-D897-4be2-8F04-BA451C77F1D7}">
            <ma14:placeholderFlag xmlns:lc="http://schemas.openxmlformats.org/drawingml/2006/lockedCanvas" xmlns="" xmlns:mo="http://schemas.microsoft.com/office/mac/office/2008/main" xmlns:mv="urn:schemas-microsoft-com:mac:vml" xmlns:o="urn:schemas-microsoft-com:office:office" xmlns:v="urn:schemas-microsoft-com:vml" xmlns:w10="urn:schemas-microsoft-com:office:word" xmlns:w="http://schemas.openxmlformats.org/wordprocessingml/2006/main" xmlns:ma14="http://schemas.microsoft.com/office/mac/drawingml/2011/main" xmlns:pic="http://schemas.openxmlformats.org/drawingml/2006/picture" xmlns:wps="http://schemas.microsoft.com/office/word/2010/wordprocessingShape" xmlns:wne="http://schemas.microsoft.com/office/word/2006/wordml" xmlns:wpi="http://schemas.microsoft.com/office/word/2010/wordprocessingInk" xmlns:wpg="http://schemas.microsoft.com/office/word/2010/wordprocessingGroup"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mc="http://schemas.openxmlformats.org/markup-compatibility/2006" xmlns:wpc="http://schemas.microsoft.com/office/word/2010/wordprocessingCanvas"/>
          </a:ext>
        </a:extLst>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0</xdr:colOff>
      <xdr:row>15</xdr:row>
      <xdr:rowOff>106361</xdr:rowOff>
    </xdr:to>
    <xdr:pic>
      <xdr:nvPicPr>
        <xdr:cNvPr id="2" name="Picture 1">
          <a:extLst>
            <a:ext uri="{FF2B5EF4-FFF2-40B4-BE49-F238E27FC236}">
              <a16:creationId xmlns:a16="http://schemas.microsoft.com/office/drawing/2014/main" id="{193128C0-CA1A-4B52-B474-FFB127878C9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0" y="0"/>
          <a:ext cx="8520952" cy="2963861"/>
        </a:xfrm>
        <a:prstGeom prst="rect">
          <a:avLst/>
        </a:prstGeom>
      </xdr:spPr>
    </xdr:pic>
    <xdr:clientData/>
  </xdr:twoCellAnchor>
  <xdr:twoCellAnchor>
    <xdr:from>
      <xdr:col>0</xdr:col>
      <xdr:colOff>0</xdr:colOff>
      <xdr:row>16</xdr:row>
      <xdr:rowOff>0</xdr:rowOff>
    </xdr:from>
    <xdr:to>
      <xdr:col>17</xdr:col>
      <xdr:colOff>140634</xdr:colOff>
      <xdr:row>19</xdr:row>
      <xdr:rowOff>0</xdr:rowOff>
    </xdr:to>
    <xdr:sp macro="" textlink="">
      <xdr:nvSpPr>
        <xdr:cNvPr id="3" name="TextBox 2">
          <a:extLst>
            <a:ext uri="{FF2B5EF4-FFF2-40B4-BE49-F238E27FC236}">
              <a16:creationId xmlns:a16="http://schemas.microsoft.com/office/drawing/2014/main" id="{0E1C586A-120F-457F-A50F-F72BCBA86A49}"/>
            </a:ext>
          </a:extLst>
        </xdr:cNvPr>
        <xdr:cNvSpPr txBox="1"/>
      </xdr:nvSpPr>
      <xdr:spPr>
        <a:xfrm>
          <a:off x="0" y="3048000"/>
          <a:ext cx="10848975" cy="571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1">
              <a:solidFill>
                <a:srgbClr val="006098"/>
              </a:solidFill>
              <a:effectLst/>
              <a:latin typeface="+mn-lt"/>
              <a:ea typeface="+mn-ea"/>
              <a:cs typeface="+mn-cs"/>
            </a:rPr>
            <a:t>National Asthma</a:t>
          </a:r>
          <a:r>
            <a:rPr lang="en-GB" sz="1400" b="1" baseline="0">
              <a:solidFill>
                <a:srgbClr val="006098"/>
              </a:solidFill>
              <a:effectLst/>
              <a:latin typeface="+mn-lt"/>
              <a:ea typeface="+mn-ea"/>
              <a:cs typeface="+mn-cs"/>
            </a:rPr>
            <a:t> and COPD Audit Programme (NACAP)</a:t>
          </a:r>
          <a:endParaRPr lang="en-GB" sz="1400" b="1">
            <a:solidFill>
              <a:srgbClr val="006098"/>
            </a:solidFill>
            <a:effectLst/>
          </a:endParaRPr>
        </a:p>
        <a:p>
          <a:r>
            <a:rPr lang="en-GB" sz="1400" b="1" baseline="0">
              <a:solidFill>
                <a:srgbClr val="006098"/>
              </a:solidFill>
              <a:effectLst/>
              <a:latin typeface="+mn-lt"/>
              <a:ea typeface="+mn-ea"/>
              <a:cs typeface="+mn-cs"/>
            </a:rPr>
            <a:t>Children and young people asthma clinical audit 2022: Benchmarked key indicator report</a:t>
          </a:r>
          <a:endParaRPr lang="en-GB" sz="1400" b="1">
            <a:solidFill>
              <a:srgbClr val="006098"/>
            </a:solidFill>
            <a:effectLst/>
          </a:endParaRPr>
        </a:p>
        <a:p>
          <a:endParaRPr lang="en-GB" sz="1100"/>
        </a:p>
      </xdr:txBody>
    </xdr:sp>
    <xdr:clientData/>
  </xdr:twoCellAnchor>
  <xdr:twoCellAnchor>
    <xdr:from>
      <xdr:col>0</xdr:col>
      <xdr:colOff>0</xdr:colOff>
      <xdr:row>20</xdr:row>
      <xdr:rowOff>0</xdr:rowOff>
    </xdr:from>
    <xdr:to>
      <xdr:col>10</xdr:col>
      <xdr:colOff>1190624</xdr:colOff>
      <xdr:row>30</xdr:row>
      <xdr:rowOff>9526</xdr:rowOff>
    </xdr:to>
    <xdr:sp macro="" textlink="">
      <xdr:nvSpPr>
        <xdr:cNvPr id="4" name="TextBox 3">
          <a:extLst>
            <a:ext uri="{FF2B5EF4-FFF2-40B4-BE49-F238E27FC236}">
              <a16:creationId xmlns:a16="http://schemas.microsoft.com/office/drawing/2014/main" id="{A8875701-B90B-4D33-9A7F-FF1A50A8B9B0}"/>
            </a:ext>
          </a:extLst>
        </xdr:cNvPr>
        <xdr:cNvSpPr txBox="1"/>
      </xdr:nvSpPr>
      <xdr:spPr>
        <a:xfrm>
          <a:off x="0" y="3810000"/>
          <a:ext cx="10725149" cy="19145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rgbClr val="44555F"/>
              </a:solidFill>
              <a:effectLst/>
              <a:latin typeface="+mn-lt"/>
              <a:ea typeface="+mn-ea"/>
              <a:cs typeface="+mn-cs"/>
            </a:rPr>
            <a:t>This benchmarked</a:t>
          </a:r>
          <a:r>
            <a:rPr lang="en-GB" sz="1100" baseline="0">
              <a:solidFill>
                <a:srgbClr val="44555F"/>
              </a:solidFill>
              <a:effectLst/>
              <a:latin typeface="+mn-lt"/>
              <a:ea typeface="+mn-ea"/>
              <a:cs typeface="+mn-cs"/>
            </a:rPr>
            <a:t> key indicator (BKI) </a:t>
          </a:r>
          <a:r>
            <a:rPr lang="en-GB" sz="1100">
              <a:solidFill>
                <a:srgbClr val="44555F"/>
              </a:solidFill>
              <a:effectLst/>
              <a:latin typeface="+mn-lt"/>
              <a:ea typeface="+mn-ea"/>
              <a:cs typeface="+mn-cs"/>
            </a:rPr>
            <a:t>report presents data</a:t>
          </a:r>
          <a:r>
            <a:rPr lang="en-GB" sz="1100" baseline="0">
              <a:solidFill>
                <a:srgbClr val="44555F"/>
              </a:solidFill>
              <a:effectLst/>
              <a:latin typeface="+mn-lt"/>
              <a:ea typeface="+mn-ea"/>
              <a:cs typeface="+mn-cs"/>
            </a:rPr>
            <a:t> from NACAP's clinical audit of secondary care asthma services for children and young people. It highlights national and hospital level performance against five key performance indicators (KPIs) for respiratory care. This report is informed by data for children and young people admitted to acute hospital services with a primary diagnosis of asthma attack and discharged from hospital between April 2021 and March 2022.</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rgbClr val="44555F"/>
            </a:solidFill>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rgbClr val="44555F"/>
              </a:solidFill>
              <a:effectLst/>
              <a:latin typeface="+mn-lt"/>
              <a:ea typeface="+mn-ea"/>
              <a:cs typeface="+mn-cs"/>
            </a:rPr>
            <a:t>Hospital</a:t>
          </a:r>
          <a:r>
            <a:rPr lang="en-GB" sz="1100" b="1" baseline="0">
              <a:solidFill>
                <a:srgbClr val="44555F"/>
              </a:solidFill>
              <a:effectLst/>
              <a:latin typeface="+mn-lt"/>
              <a:ea typeface="+mn-ea"/>
              <a:cs typeface="+mn-cs"/>
            </a:rPr>
            <a:t> details are additionally accompanied by trust, region and integrated care system (England only) and local health board (Wales only) information to allow easy benchmarking at national and local levels. </a:t>
          </a:r>
          <a:endParaRPr lang="en-GB">
            <a:solidFill>
              <a:srgbClr val="44555F"/>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rgbClr val="44555F"/>
            </a:solidFill>
          </a:endParaRPr>
        </a:p>
        <a:p>
          <a:pPr eaLnBrk="1" fontAlgn="auto" latinLnBrk="0" hangingPunct="1"/>
          <a:r>
            <a:rPr lang="en-GB" sz="1100">
              <a:solidFill>
                <a:srgbClr val="44555F"/>
              </a:solidFill>
              <a:effectLst/>
              <a:latin typeface="+mn-lt"/>
              <a:ea typeface="+mn-ea"/>
              <a:cs typeface="+mn-cs"/>
            </a:rPr>
            <a:t>Benchmarked</a:t>
          </a:r>
          <a:r>
            <a:rPr lang="en-GB" sz="1100" baseline="0">
              <a:solidFill>
                <a:srgbClr val="44555F"/>
              </a:solidFill>
              <a:effectLst/>
              <a:latin typeface="+mn-lt"/>
              <a:ea typeface="+mn-ea"/>
              <a:cs typeface="+mn-cs"/>
            </a:rPr>
            <a:t> key indicators (BKI) and improvement priorities have been selected based on national standards and guidelines, as well as evidence from supporting services to deliver high-value care. For more information about the rationale for each BKI and improvement priority, please see Tab CYP KPI. Suggestions to help services achieve improvement priorities can be found in the summary report, Drawing breath.</a:t>
          </a:r>
          <a:endParaRPr lang="en-GB" sz="1100" b="1" baseline="0">
            <a:solidFill>
              <a:srgbClr val="9053A1"/>
            </a:solidFill>
            <a:effectLst/>
            <a:latin typeface="+mn-lt"/>
            <a:ea typeface="+mn-ea"/>
            <a:cs typeface="+mn-cs"/>
          </a:endParaRPr>
        </a:p>
      </xdr:txBody>
    </xdr:sp>
    <xdr:clientData/>
  </xdr:twoCellAnchor>
  <xdr:twoCellAnchor>
    <xdr:from>
      <xdr:col>0</xdr:col>
      <xdr:colOff>0</xdr:colOff>
      <xdr:row>29</xdr:row>
      <xdr:rowOff>38100</xdr:rowOff>
    </xdr:from>
    <xdr:to>
      <xdr:col>11</xdr:col>
      <xdr:colOff>9525</xdr:colOff>
      <xdr:row>37</xdr:row>
      <xdr:rowOff>171450</xdr:rowOff>
    </xdr:to>
    <xdr:sp macro="" textlink="">
      <xdr:nvSpPr>
        <xdr:cNvPr id="5" name="TextBox 4">
          <a:extLst>
            <a:ext uri="{FF2B5EF4-FFF2-40B4-BE49-F238E27FC236}">
              <a16:creationId xmlns:a16="http://schemas.microsoft.com/office/drawing/2014/main" id="{4D994ACA-812F-4369-B22B-E82154360333}"/>
            </a:ext>
          </a:extLst>
        </xdr:cNvPr>
        <xdr:cNvSpPr txBox="1"/>
      </xdr:nvSpPr>
      <xdr:spPr>
        <a:xfrm>
          <a:off x="0" y="5562600"/>
          <a:ext cx="10744200" cy="1657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400" b="1" u="none" baseline="0">
            <a:solidFill>
              <a:srgbClr val="9053A1"/>
            </a:solidFill>
          </a:endParaRPr>
        </a:p>
        <a:p>
          <a:r>
            <a:rPr lang="en-GB" sz="1400" b="1" u="none" baseline="0">
              <a:solidFill>
                <a:srgbClr val="006098"/>
              </a:solidFill>
            </a:rPr>
            <a:t>The median and interquartile ranges for each key indicator </a:t>
          </a:r>
        </a:p>
        <a:p>
          <a:r>
            <a:rPr lang="en-GB" sz="1100" i="0">
              <a:solidFill>
                <a:srgbClr val="44555F"/>
              </a:solidFill>
              <a:effectLst/>
              <a:latin typeface="+mn-lt"/>
              <a:ea typeface="+mn-ea"/>
              <a:cs typeface="+mn-cs"/>
            </a:rPr>
            <a:t>Table 1 shows the national medians, lower quartiles and upper quartiles for the key indicators that have been presented in the unadjusted benchmarking of hospitals (</a:t>
          </a:r>
          <a:r>
            <a:rPr lang="en-GB" sz="1100" i="0" u="sng">
              <a:solidFill>
                <a:srgbClr val="44555F"/>
              </a:solidFill>
              <a:effectLst/>
              <a:latin typeface="+mn-lt"/>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Table 2</a:t>
          </a:r>
          <a:r>
            <a:rPr lang="en-GB" sz="1100" i="0">
              <a:solidFill>
                <a:srgbClr val="44555F"/>
              </a:solidFill>
              <a:effectLst/>
              <a:latin typeface="+mn-lt"/>
              <a:ea typeface="+mn-ea"/>
              <a:cs typeface="+mn-cs"/>
            </a:rPr>
            <a:t>). The values presented in Tab</a:t>
          </a:r>
          <a:r>
            <a:rPr lang="en-GB" sz="1100" i="0" baseline="0">
              <a:solidFill>
                <a:srgbClr val="44555F"/>
              </a:solidFill>
              <a:effectLst/>
              <a:latin typeface="+mn-lt"/>
              <a:ea typeface="+mn-ea"/>
              <a:cs typeface="+mn-cs"/>
            </a:rPr>
            <a:t> 2 </a:t>
          </a:r>
          <a:r>
            <a:rPr lang="en-GB" sz="1100" i="0" u="none">
              <a:solidFill>
                <a:srgbClr val="44555F"/>
              </a:solidFill>
              <a:effectLst/>
              <a:latin typeface="+mn-lt"/>
              <a:ea typeface="+mn-ea"/>
              <a:cs typeface="+mn-cs"/>
            </a:rPr>
            <a:t>have </a:t>
          </a:r>
          <a:r>
            <a:rPr lang="en-GB" sz="1100" i="0">
              <a:solidFill>
                <a:srgbClr val="44555F"/>
              </a:solidFill>
              <a:effectLst/>
              <a:latin typeface="+mn-lt"/>
              <a:ea typeface="+mn-ea"/>
              <a:cs typeface="+mn-cs"/>
            </a:rPr>
            <a:t>been derived by the method shown visually in the box and whisker plot (Fig 1). More specifically, to create the ‘box’, data for each key indicator were ordered numerically from smallest (whisker; P0) to largest (whisker; P100) to find the median (P50), the middle point of the values. The data are divided into two halves, which are then divided in half again to identify the lower quartile (P25) and the upper quartile (P75).</a:t>
          </a:r>
        </a:p>
        <a:p>
          <a:r>
            <a:rPr lang="en-GB" sz="1100" i="0">
              <a:solidFill>
                <a:srgbClr val="44555F"/>
              </a:solidFill>
              <a:effectLst/>
              <a:latin typeface="+mn-lt"/>
              <a:ea typeface="+mn-ea"/>
              <a:cs typeface="+mn-cs"/>
            </a:rPr>
            <a:t>Please note that small case numbers should be treated with caution as they are less likely to provide an accurate picture of the average level of care delivered to patients across these key indicators</a:t>
          </a:r>
        </a:p>
        <a:p>
          <a:endParaRPr lang="en-GB" sz="1100" b="1" i="0" u="none" baseline="0">
            <a:solidFill>
              <a:srgbClr val="44555F"/>
            </a:solidFill>
            <a:effectLst/>
            <a:latin typeface="+mn-lt"/>
            <a:ea typeface="+mn-ea"/>
            <a:cs typeface="+mn-cs"/>
          </a:endParaRPr>
        </a:p>
        <a:p>
          <a:endParaRPr lang="en-GB" sz="1100" b="1" i="0" u="none" baseline="0">
            <a:solidFill>
              <a:srgbClr val="44555F"/>
            </a:solidFill>
            <a:effectLst/>
            <a:latin typeface="+mn-lt"/>
            <a:ea typeface="+mn-ea"/>
            <a:cs typeface="+mn-cs"/>
          </a:endParaRPr>
        </a:p>
      </xdr:txBody>
    </xdr:sp>
    <xdr:clientData/>
  </xdr:twoCellAnchor>
  <xdr:twoCellAnchor>
    <xdr:from>
      <xdr:col>0</xdr:col>
      <xdr:colOff>0</xdr:colOff>
      <xdr:row>58</xdr:row>
      <xdr:rowOff>0</xdr:rowOff>
    </xdr:from>
    <xdr:to>
      <xdr:col>4</xdr:col>
      <xdr:colOff>333375</xdr:colOff>
      <xdr:row>69</xdr:row>
      <xdr:rowOff>0</xdr:rowOff>
    </xdr:to>
    <xdr:grpSp>
      <xdr:nvGrpSpPr>
        <xdr:cNvPr id="6" name="Group 5">
          <a:extLst>
            <a:ext uri="{FF2B5EF4-FFF2-40B4-BE49-F238E27FC236}">
              <a16:creationId xmlns:a16="http://schemas.microsoft.com/office/drawing/2014/main" id="{235617DA-C56F-44F4-A140-D69B06252D1F}"/>
            </a:ext>
          </a:extLst>
        </xdr:cNvPr>
        <xdr:cNvGrpSpPr/>
      </xdr:nvGrpSpPr>
      <xdr:grpSpPr>
        <a:xfrm>
          <a:off x="0" y="10696575"/>
          <a:ext cx="4391025" cy="1905000"/>
          <a:chOff x="0" y="0"/>
          <a:chExt cx="3860927" cy="1215868"/>
        </a:xfrm>
      </xdr:grpSpPr>
      <xdr:grpSp>
        <xdr:nvGrpSpPr>
          <xdr:cNvPr id="7" name="Group 6">
            <a:extLst>
              <a:ext uri="{FF2B5EF4-FFF2-40B4-BE49-F238E27FC236}">
                <a16:creationId xmlns:a16="http://schemas.microsoft.com/office/drawing/2014/main" id="{EC65A9B0-7B98-9D97-AFFC-95DFC8C1BE85}"/>
              </a:ext>
            </a:extLst>
          </xdr:cNvPr>
          <xdr:cNvGrpSpPr/>
        </xdr:nvGrpSpPr>
        <xdr:grpSpPr>
          <a:xfrm>
            <a:off x="381000" y="273050"/>
            <a:ext cx="3095625" cy="409575"/>
            <a:chOff x="0" y="0"/>
            <a:chExt cx="3095625" cy="409575"/>
          </a:xfrm>
        </xdr:grpSpPr>
        <xdr:cxnSp macro="">
          <xdr:nvCxnSpPr>
            <xdr:cNvPr id="14" name="Straight Connector 13">
              <a:extLst>
                <a:ext uri="{FF2B5EF4-FFF2-40B4-BE49-F238E27FC236}">
                  <a16:creationId xmlns:a16="http://schemas.microsoft.com/office/drawing/2014/main" id="{4EA10558-CF36-ED2F-C313-9189A387A107}"/>
                </a:ext>
              </a:extLst>
            </xdr:cNvPr>
            <xdr:cNvCxnSpPr/>
          </xdr:nvCxnSpPr>
          <xdr:spPr>
            <a:xfrm>
              <a:off x="1552575" y="200025"/>
              <a:ext cx="771525" cy="0"/>
            </a:xfrm>
            <a:prstGeom prst="line">
              <a:avLst/>
            </a:prstGeom>
            <a:ln w="25400">
              <a:solidFill>
                <a:srgbClr val="FFCE33"/>
              </a:solidFill>
            </a:ln>
          </xdr:spPr>
          <xdr:style>
            <a:lnRef idx="1">
              <a:schemeClr val="accent1"/>
            </a:lnRef>
            <a:fillRef idx="0">
              <a:schemeClr val="accent1"/>
            </a:fillRef>
            <a:effectRef idx="0">
              <a:schemeClr val="accent1"/>
            </a:effectRef>
            <a:fontRef idx="minor">
              <a:schemeClr val="tx1"/>
            </a:fontRef>
          </xdr:style>
        </xdr:cxnSp>
        <xdr:cxnSp macro="">
          <xdr:nvCxnSpPr>
            <xdr:cNvPr id="15" name="Straight Connector 14">
              <a:extLst>
                <a:ext uri="{FF2B5EF4-FFF2-40B4-BE49-F238E27FC236}">
                  <a16:creationId xmlns:a16="http://schemas.microsoft.com/office/drawing/2014/main" id="{B0FFA162-AB8C-1F3D-F06E-DC45BCDA3C4F}"/>
                </a:ext>
              </a:extLst>
            </xdr:cNvPr>
            <xdr:cNvCxnSpPr/>
          </xdr:nvCxnSpPr>
          <xdr:spPr>
            <a:xfrm>
              <a:off x="781050" y="200025"/>
              <a:ext cx="771525" cy="0"/>
            </a:xfrm>
            <a:prstGeom prst="line">
              <a:avLst/>
            </a:prstGeom>
            <a:ln w="25400">
              <a:solidFill>
                <a:srgbClr val="FFCE33"/>
              </a:solidFill>
            </a:ln>
          </xdr:spPr>
          <xdr:style>
            <a:lnRef idx="1">
              <a:schemeClr val="accent1"/>
            </a:lnRef>
            <a:fillRef idx="0">
              <a:schemeClr val="accent1"/>
            </a:fillRef>
            <a:effectRef idx="0">
              <a:schemeClr val="accent1"/>
            </a:effectRef>
            <a:fontRef idx="minor">
              <a:schemeClr val="tx1"/>
            </a:fontRef>
          </xdr:style>
        </xdr:cxnSp>
        <xdr:grpSp>
          <xdr:nvGrpSpPr>
            <xdr:cNvPr id="16" name="Group 15">
              <a:extLst>
                <a:ext uri="{FF2B5EF4-FFF2-40B4-BE49-F238E27FC236}">
                  <a16:creationId xmlns:a16="http://schemas.microsoft.com/office/drawing/2014/main" id="{E502D0B5-B138-EF00-E8BB-E0B6FC05F038}"/>
                </a:ext>
              </a:extLst>
            </xdr:cNvPr>
            <xdr:cNvGrpSpPr/>
          </xdr:nvGrpSpPr>
          <xdr:grpSpPr>
            <a:xfrm>
              <a:off x="781050" y="0"/>
              <a:ext cx="1543050" cy="409575"/>
              <a:chOff x="0" y="0"/>
              <a:chExt cx="1543050" cy="409575"/>
            </a:xfrm>
          </xdr:grpSpPr>
          <xdr:sp macro="" textlink="">
            <xdr:nvSpPr>
              <xdr:cNvPr id="23" name="Rectangle 22">
                <a:extLst>
                  <a:ext uri="{FF2B5EF4-FFF2-40B4-BE49-F238E27FC236}">
                    <a16:creationId xmlns:a16="http://schemas.microsoft.com/office/drawing/2014/main" id="{AC23590E-EE9A-AC6E-5A0A-FECEA273CDDE}"/>
                  </a:ext>
                </a:extLst>
              </xdr:cNvPr>
              <xdr:cNvSpPr/>
            </xdr:nvSpPr>
            <xdr:spPr>
              <a:xfrm>
                <a:off x="0" y="0"/>
                <a:ext cx="771525" cy="4095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sp macro="" textlink="">
            <xdr:nvSpPr>
              <xdr:cNvPr id="24" name="Rectangle 23">
                <a:extLst>
                  <a:ext uri="{FF2B5EF4-FFF2-40B4-BE49-F238E27FC236}">
                    <a16:creationId xmlns:a16="http://schemas.microsoft.com/office/drawing/2014/main" id="{5A8FDAB4-22F1-6DCE-2072-DF2F5330BA24}"/>
                  </a:ext>
                </a:extLst>
              </xdr:cNvPr>
              <xdr:cNvSpPr/>
            </xdr:nvSpPr>
            <xdr:spPr>
              <a:xfrm>
                <a:off x="771525" y="0"/>
                <a:ext cx="771525" cy="4095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grpSp>
        <xdr:grpSp>
          <xdr:nvGrpSpPr>
            <xdr:cNvPr id="17" name="Group 16">
              <a:extLst>
                <a:ext uri="{FF2B5EF4-FFF2-40B4-BE49-F238E27FC236}">
                  <a16:creationId xmlns:a16="http://schemas.microsoft.com/office/drawing/2014/main" id="{F0CA9EFC-58D6-87A5-14C4-02CED1DDD203}"/>
                </a:ext>
              </a:extLst>
            </xdr:cNvPr>
            <xdr:cNvGrpSpPr/>
          </xdr:nvGrpSpPr>
          <xdr:grpSpPr>
            <a:xfrm>
              <a:off x="0" y="104775"/>
              <a:ext cx="781050" cy="200025"/>
              <a:chOff x="0" y="0"/>
              <a:chExt cx="781050" cy="200025"/>
            </a:xfrm>
          </xdr:grpSpPr>
          <xdr:cxnSp macro="">
            <xdr:nvCxnSpPr>
              <xdr:cNvPr id="21" name="Straight Connector 20">
                <a:extLst>
                  <a:ext uri="{FF2B5EF4-FFF2-40B4-BE49-F238E27FC236}">
                    <a16:creationId xmlns:a16="http://schemas.microsoft.com/office/drawing/2014/main" id="{483E972D-A415-978B-EE35-03747F8B15C4}"/>
                  </a:ext>
                </a:extLst>
              </xdr:cNvPr>
              <xdr:cNvCxnSpPr/>
            </xdr:nvCxnSpPr>
            <xdr:spPr>
              <a:xfrm>
                <a:off x="9525" y="95250"/>
                <a:ext cx="771525" cy="0"/>
              </a:xfrm>
              <a:prstGeom prst="line">
                <a:avLst/>
              </a:prstGeom>
              <a:ln w="25400">
                <a:solidFill>
                  <a:srgbClr val="FF5757"/>
                </a:solidFill>
              </a:ln>
            </xdr:spPr>
            <xdr:style>
              <a:lnRef idx="1">
                <a:schemeClr val="accent1"/>
              </a:lnRef>
              <a:fillRef idx="0">
                <a:schemeClr val="accent1"/>
              </a:fillRef>
              <a:effectRef idx="0">
                <a:schemeClr val="accent1"/>
              </a:effectRef>
              <a:fontRef idx="minor">
                <a:schemeClr val="tx1"/>
              </a:fontRef>
            </xdr:style>
          </xdr:cxnSp>
          <xdr:cxnSp macro="">
            <xdr:nvCxnSpPr>
              <xdr:cNvPr id="22" name="Straight Connector 21">
                <a:extLst>
                  <a:ext uri="{FF2B5EF4-FFF2-40B4-BE49-F238E27FC236}">
                    <a16:creationId xmlns:a16="http://schemas.microsoft.com/office/drawing/2014/main" id="{1F88F560-8221-5B86-CA84-BF29D5B4A002}"/>
                  </a:ext>
                </a:extLst>
              </xdr:cNvPr>
              <xdr:cNvCxnSpPr/>
            </xdr:nvCxnSpPr>
            <xdr:spPr>
              <a:xfrm>
                <a:off x="0" y="0"/>
                <a:ext cx="0" cy="200025"/>
              </a:xfrm>
              <a:prstGeom prst="line">
                <a:avLst/>
              </a:prstGeom>
              <a:ln w="25400">
                <a:solidFill>
                  <a:srgbClr val="FF5757"/>
                </a:solidFill>
              </a:ln>
            </xdr:spPr>
            <xdr:style>
              <a:lnRef idx="1">
                <a:schemeClr val="accent1"/>
              </a:lnRef>
              <a:fillRef idx="0">
                <a:schemeClr val="accent1"/>
              </a:fillRef>
              <a:effectRef idx="0">
                <a:schemeClr val="accent1"/>
              </a:effectRef>
              <a:fontRef idx="minor">
                <a:schemeClr val="tx1"/>
              </a:fontRef>
            </xdr:style>
          </xdr:cxnSp>
        </xdr:grpSp>
        <xdr:grpSp>
          <xdr:nvGrpSpPr>
            <xdr:cNvPr id="18" name="Group 17">
              <a:extLst>
                <a:ext uri="{FF2B5EF4-FFF2-40B4-BE49-F238E27FC236}">
                  <a16:creationId xmlns:a16="http://schemas.microsoft.com/office/drawing/2014/main" id="{1DEF05BD-39EA-3A0D-E8FA-4408EABD51EB}"/>
                </a:ext>
              </a:extLst>
            </xdr:cNvPr>
            <xdr:cNvGrpSpPr/>
          </xdr:nvGrpSpPr>
          <xdr:grpSpPr>
            <a:xfrm>
              <a:off x="2324100" y="104775"/>
              <a:ext cx="771525" cy="200025"/>
              <a:chOff x="0" y="0"/>
              <a:chExt cx="771525" cy="200025"/>
            </a:xfrm>
          </xdr:grpSpPr>
          <xdr:cxnSp macro="">
            <xdr:nvCxnSpPr>
              <xdr:cNvPr id="19" name="Straight Connector 18">
                <a:extLst>
                  <a:ext uri="{FF2B5EF4-FFF2-40B4-BE49-F238E27FC236}">
                    <a16:creationId xmlns:a16="http://schemas.microsoft.com/office/drawing/2014/main" id="{49524760-015A-AA4A-E681-9732135DBF18}"/>
                  </a:ext>
                </a:extLst>
              </xdr:cNvPr>
              <xdr:cNvCxnSpPr/>
            </xdr:nvCxnSpPr>
            <xdr:spPr>
              <a:xfrm>
                <a:off x="0" y="95250"/>
                <a:ext cx="771525" cy="0"/>
              </a:xfrm>
              <a:prstGeom prst="line">
                <a:avLst/>
              </a:prstGeom>
              <a:ln w="25400">
                <a:solidFill>
                  <a:srgbClr val="92D050"/>
                </a:solidFill>
              </a:ln>
            </xdr:spPr>
            <xdr:style>
              <a:lnRef idx="1">
                <a:schemeClr val="accent1"/>
              </a:lnRef>
              <a:fillRef idx="0">
                <a:schemeClr val="accent1"/>
              </a:fillRef>
              <a:effectRef idx="0">
                <a:schemeClr val="accent1"/>
              </a:effectRef>
              <a:fontRef idx="minor">
                <a:schemeClr val="tx1"/>
              </a:fontRef>
            </xdr:style>
          </xdr:cxnSp>
          <xdr:cxnSp macro="">
            <xdr:nvCxnSpPr>
              <xdr:cNvPr id="20" name="Straight Connector 19">
                <a:extLst>
                  <a:ext uri="{FF2B5EF4-FFF2-40B4-BE49-F238E27FC236}">
                    <a16:creationId xmlns:a16="http://schemas.microsoft.com/office/drawing/2014/main" id="{795E2FED-598C-88EC-3EC5-E7CE4F7051B7}"/>
                  </a:ext>
                </a:extLst>
              </xdr:cNvPr>
              <xdr:cNvCxnSpPr/>
            </xdr:nvCxnSpPr>
            <xdr:spPr>
              <a:xfrm>
                <a:off x="771525" y="0"/>
                <a:ext cx="0" cy="200025"/>
              </a:xfrm>
              <a:prstGeom prst="line">
                <a:avLst/>
              </a:prstGeom>
              <a:ln w="25400">
                <a:solidFill>
                  <a:srgbClr val="92D050"/>
                </a:solidFill>
              </a:ln>
            </xdr:spPr>
            <xdr:style>
              <a:lnRef idx="1">
                <a:schemeClr val="accent1"/>
              </a:lnRef>
              <a:fillRef idx="0">
                <a:schemeClr val="accent1"/>
              </a:fillRef>
              <a:effectRef idx="0">
                <a:schemeClr val="accent1"/>
              </a:effectRef>
              <a:fontRef idx="minor">
                <a:schemeClr val="tx1"/>
              </a:fontRef>
            </xdr:style>
          </xdr:cxnSp>
        </xdr:grpSp>
      </xdr:grpSp>
      <xdr:sp macro="" textlink="">
        <xdr:nvSpPr>
          <xdr:cNvPr id="8" name="Text Box 2">
            <a:extLst>
              <a:ext uri="{FF2B5EF4-FFF2-40B4-BE49-F238E27FC236}">
                <a16:creationId xmlns:a16="http://schemas.microsoft.com/office/drawing/2014/main" id="{CFB3019C-C358-E16A-1883-52E24FBA27AF}"/>
              </a:ext>
            </a:extLst>
          </xdr:cNvPr>
          <xdr:cNvSpPr txBox="1">
            <a:spLocks noChangeArrowheads="1"/>
          </xdr:cNvSpPr>
        </xdr:nvSpPr>
        <xdr:spPr bwMode="auto">
          <a:xfrm>
            <a:off x="0" y="0"/>
            <a:ext cx="775334" cy="441959"/>
          </a:xfrm>
          <a:prstGeom prst="rect">
            <a:avLst/>
          </a:prstGeom>
          <a:noFill/>
          <a:ln w="9525">
            <a:noFill/>
            <a:miter lim="800000"/>
            <a:headEnd/>
            <a:tailEnd/>
          </a:ln>
        </xdr:spPr>
        <xdr:txBody>
          <a:bodyPr rot="0" vert="horz" wrap="square" lIns="91440" tIns="45720" rIns="91440" bIns="45720" anchor="t" anchorCtr="0">
            <a:spAutoFit/>
          </a:bodyPr>
          <a:lstStyle/>
          <a:p>
            <a:pPr algn="ctr"/>
            <a:r>
              <a:rPr lang="en-GB" sz="1100">
                <a:solidFill>
                  <a:srgbClr val="44555F"/>
                </a:solidFill>
                <a:effectLst/>
                <a:latin typeface="Calibri" panose="020F0502020204030204" pitchFamily="34" charset="0"/>
                <a:ea typeface="Calibri" panose="020F0502020204030204" pitchFamily="34" charset="0"/>
                <a:cs typeface="Times New Roman" panose="02020603050405020304" pitchFamily="18" charset="0"/>
              </a:rPr>
              <a:t>Whisker</a:t>
            </a:r>
            <a:endParaRPr lang="en-GB" sz="1100">
              <a:solidFill>
                <a:srgbClr val="41555F"/>
              </a:solidFill>
              <a:effectLst/>
              <a:latin typeface="Calibri" panose="020F0502020204030204" pitchFamily="34" charset="0"/>
              <a:ea typeface="Calibri" panose="020F0502020204030204" pitchFamily="34" charset="0"/>
              <a:cs typeface="Times New Roman" panose="02020603050405020304" pitchFamily="18" charset="0"/>
            </a:endParaRPr>
          </a:p>
          <a:p>
            <a:pPr algn="ctr"/>
            <a:r>
              <a:rPr lang="en-GB" sz="1100">
                <a:solidFill>
                  <a:srgbClr val="44555F"/>
                </a:solidFill>
                <a:effectLst/>
                <a:latin typeface="Calibri" panose="020F0502020204030204" pitchFamily="34" charset="0"/>
                <a:ea typeface="Calibri" panose="020F0502020204030204" pitchFamily="34" charset="0"/>
                <a:cs typeface="Times New Roman" panose="02020603050405020304" pitchFamily="18" charset="0"/>
              </a:rPr>
              <a:t>(P0)</a:t>
            </a:r>
            <a:endParaRPr lang="en-GB" sz="1100">
              <a:solidFill>
                <a:srgbClr val="41555F"/>
              </a:solidFill>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9" name="Text Box 2">
            <a:extLst>
              <a:ext uri="{FF2B5EF4-FFF2-40B4-BE49-F238E27FC236}">
                <a16:creationId xmlns:a16="http://schemas.microsoft.com/office/drawing/2014/main" id="{9BFCB546-034C-A360-1B99-C993F607DAED}"/>
              </a:ext>
            </a:extLst>
          </xdr:cNvPr>
          <xdr:cNvSpPr txBox="1">
            <a:spLocks noChangeArrowheads="1"/>
          </xdr:cNvSpPr>
        </xdr:nvSpPr>
        <xdr:spPr bwMode="auto">
          <a:xfrm>
            <a:off x="3085593" y="0"/>
            <a:ext cx="775334" cy="441959"/>
          </a:xfrm>
          <a:prstGeom prst="rect">
            <a:avLst/>
          </a:prstGeom>
          <a:noFill/>
          <a:ln w="9525">
            <a:noFill/>
            <a:miter lim="800000"/>
            <a:headEnd/>
            <a:tailEnd/>
          </a:ln>
        </xdr:spPr>
        <xdr:txBody>
          <a:bodyPr rot="0" vert="horz" wrap="square" lIns="91440" tIns="45720" rIns="91440" bIns="45720" anchor="t" anchorCtr="0">
            <a:spAutoFit/>
          </a:bodyPr>
          <a:lstStyle/>
          <a:p>
            <a:pPr algn="ctr"/>
            <a:r>
              <a:rPr lang="en-GB" sz="1100">
                <a:solidFill>
                  <a:srgbClr val="44555F"/>
                </a:solidFill>
                <a:effectLst/>
                <a:latin typeface="Calibri" panose="020F0502020204030204" pitchFamily="34" charset="0"/>
                <a:ea typeface="Calibri" panose="020F0502020204030204" pitchFamily="34" charset="0"/>
                <a:cs typeface="Times New Roman" panose="02020603050405020304" pitchFamily="18" charset="0"/>
              </a:rPr>
              <a:t>Whisker</a:t>
            </a:r>
            <a:endParaRPr lang="en-GB" sz="1100">
              <a:solidFill>
                <a:srgbClr val="41555F"/>
              </a:solidFill>
              <a:effectLst/>
              <a:latin typeface="Calibri" panose="020F0502020204030204" pitchFamily="34" charset="0"/>
              <a:ea typeface="Calibri" panose="020F0502020204030204" pitchFamily="34" charset="0"/>
              <a:cs typeface="Times New Roman" panose="02020603050405020304" pitchFamily="18" charset="0"/>
            </a:endParaRPr>
          </a:p>
          <a:p>
            <a:pPr algn="ctr"/>
            <a:r>
              <a:rPr lang="en-GB" sz="1100">
                <a:solidFill>
                  <a:srgbClr val="44555F"/>
                </a:solidFill>
                <a:effectLst/>
                <a:latin typeface="Calibri" panose="020F0502020204030204" pitchFamily="34" charset="0"/>
                <a:ea typeface="Calibri" panose="020F0502020204030204" pitchFamily="34" charset="0"/>
                <a:cs typeface="Times New Roman" panose="02020603050405020304" pitchFamily="18" charset="0"/>
              </a:rPr>
              <a:t>(P100)</a:t>
            </a:r>
            <a:endParaRPr lang="en-GB" sz="1100">
              <a:solidFill>
                <a:srgbClr val="41555F"/>
              </a:solidFill>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10" name="Text Box 2">
            <a:extLst>
              <a:ext uri="{FF2B5EF4-FFF2-40B4-BE49-F238E27FC236}">
                <a16:creationId xmlns:a16="http://schemas.microsoft.com/office/drawing/2014/main" id="{F2D18272-DE78-B84E-7FE2-A54BA72C1CDC}"/>
              </a:ext>
            </a:extLst>
          </xdr:cNvPr>
          <xdr:cNvSpPr txBox="1">
            <a:spLocks noChangeArrowheads="1"/>
          </xdr:cNvSpPr>
        </xdr:nvSpPr>
        <xdr:spPr bwMode="auto">
          <a:xfrm>
            <a:off x="387273" y="602931"/>
            <a:ext cx="774699" cy="612774"/>
          </a:xfrm>
          <a:prstGeom prst="rect">
            <a:avLst/>
          </a:prstGeom>
          <a:noFill/>
          <a:ln w="9525">
            <a:noFill/>
            <a:miter lim="800000"/>
            <a:headEnd/>
            <a:tailEnd/>
          </a:ln>
        </xdr:spPr>
        <xdr:txBody>
          <a:bodyPr rot="0" vert="horz" wrap="square" lIns="91440" tIns="45720" rIns="91440" bIns="45720" anchor="t" anchorCtr="0">
            <a:spAutoFit/>
          </a:bodyPr>
          <a:lstStyle/>
          <a:p>
            <a:pPr algn="ctr"/>
            <a:r>
              <a:rPr lang="en-GB" sz="1100">
                <a:solidFill>
                  <a:srgbClr val="44555F"/>
                </a:solidFill>
                <a:effectLst/>
                <a:latin typeface="Calibri" panose="020F0502020204030204" pitchFamily="34" charset="0"/>
                <a:ea typeface="Calibri" panose="020F0502020204030204" pitchFamily="34" charset="0"/>
                <a:cs typeface="Times New Roman" panose="02020603050405020304" pitchFamily="18" charset="0"/>
              </a:rPr>
              <a:t>Lower quartile</a:t>
            </a:r>
            <a:endParaRPr lang="en-GB" sz="1100">
              <a:solidFill>
                <a:srgbClr val="41555F"/>
              </a:solidFill>
              <a:effectLst/>
              <a:latin typeface="Calibri" panose="020F0502020204030204" pitchFamily="34" charset="0"/>
              <a:ea typeface="Calibri" panose="020F0502020204030204" pitchFamily="34" charset="0"/>
              <a:cs typeface="Times New Roman" panose="02020603050405020304" pitchFamily="18" charset="0"/>
            </a:endParaRPr>
          </a:p>
          <a:p>
            <a:pPr algn="ctr"/>
            <a:r>
              <a:rPr lang="en-GB" sz="1100">
                <a:solidFill>
                  <a:srgbClr val="44555F"/>
                </a:solidFill>
                <a:effectLst/>
                <a:latin typeface="Calibri" panose="020F0502020204030204" pitchFamily="34" charset="0"/>
                <a:ea typeface="Calibri" panose="020F0502020204030204" pitchFamily="34" charset="0"/>
                <a:cs typeface="Times New Roman" panose="02020603050405020304" pitchFamily="18" charset="0"/>
              </a:rPr>
              <a:t>(P25)</a:t>
            </a:r>
            <a:endParaRPr lang="en-GB" sz="1100">
              <a:solidFill>
                <a:srgbClr val="41555F"/>
              </a:solidFill>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11" name="Text Box 2">
            <a:extLst>
              <a:ext uri="{FF2B5EF4-FFF2-40B4-BE49-F238E27FC236}">
                <a16:creationId xmlns:a16="http://schemas.microsoft.com/office/drawing/2014/main" id="{3F5A4D0C-D42A-393F-3F83-E6FB0E4AA1F0}"/>
              </a:ext>
            </a:extLst>
          </xdr:cNvPr>
          <xdr:cNvSpPr txBox="1">
            <a:spLocks noChangeArrowheads="1"/>
          </xdr:cNvSpPr>
        </xdr:nvSpPr>
        <xdr:spPr bwMode="auto">
          <a:xfrm>
            <a:off x="2749009" y="603094"/>
            <a:ext cx="774699" cy="612774"/>
          </a:xfrm>
          <a:prstGeom prst="rect">
            <a:avLst/>
          </a:prstGeom>
          <a:noFill/>
          <a:ln w="9525">
            <a:noFill/>
            <a:miter lim="800000"/>
            <a:headEnd/>
            <a:tailEnd/>
          </a:ln>
        </xdr:spPr>
        <xdr:txBody>
          <a:bodyPr rot="0" vert="horz" wrap="square" lIns="91440" tIns="45720" rIns="91440" bIns="45720" anchor="t" anchorCtr="0">
            <a:spAutoFit/>
          </a:bodyPr>
          <a:lstStyle/>
          <a:p>
            <a:pPr algn="ctr"/>
            <a:r>
              <a:rPr lang="en-GB" sz="1100">
                <a:solidFill>
                  <a:srgbClr val="44555F"/>
                </a:solidFill>
                <a:effectLst/>
                <a:latin typeface="Calibri" panose="020F0502020204030204" pitchFamily="34" charset="0"/>
                <a:ea typeface="Calibri" panose="020F0502020204030204" pitchFamily="34" charset="0"/>
                <a:cs typeface="Times New Roman" panose="02020603050405020304" pitchFamily="18" charset="0"/>
              </a:rPr>
              <a:t>Upper</a:t>
            </a:r>
            <a:endParaRPr lang="en-GB" sz="1100">
              <a:solidFill>
                <a:srgbClr val="41555F"/>
              </a:solidFill>
              <a:effectLst/>
              <a:latin typeface="Calibri" panose="020F0502020204030204" pitchFamily="34" charset="0"/>
              <a:ea typeface="Calibri" panose="020F0502020204030204" pitchFamily="34" charset="0"/>
              <a:cs typeface="Times New Roman" panose="02020603050405020304" pitchFamily="18" charset="0"/>
            </a:endParaRPr>
          </a:p>
          <a:p>
            <a:pPr algn="ctr"/>
            <a:r>
              <a:rPr lang="en-GB" sz="1100">
                <a:solidFill>
                  <a:srgbClr val="44555F"/>
                </a:solidFill>
                <a:effectLst/>
                <a:latin typeface="Calibri" panose="020F0502020204030204" pitchFamily="34" charset="0"/>
                <a:ea typeface="Calibri" panose="020F0502020204030204" pitchFamily="34" charset="0"/>
                <a:cs typeface="Times New Roman" panose="02020603050405020304" pitchFamily="18" charset="0"/>
              </a:rPr>
              <a:t>quartile</a:t>
            </a:r>
            <a:endParaRPr lang="en-GB" sz="1100">
              <a:solidFill>
                <a:srgbClr val="41555F"/>
              </a:solidFill>
              <a:effectLst/>
              <a:latin typeface="Calibri" panose="020F0502020204030204" pitchFamily="34" charset="0"/>
              <a:ea typeface="Calibri" panose="020F0502020204030204" pitchFamily="34" charset="0"/>
              <a:cs typeface="Times New Roman" panose="02020603050405020304" pitchFamily="18" charset="0"/>
            </a:endParaRPr>
          </a:p>
          <a:p>
            <a:pPr algn="ctr"/>
            <a:r>
              <a:rPr lang="en-GB" sz="1100">
                <a:solidFill>
                  <a:srgbClr val="44555F"/>
                </a:solidFill>
                <a:effectLst/>
                <a:latin typeface="Calibri" panose="020F0502020204030204" pitchFamily="34" charset="0"/>
                <a:ea typeface="Calibri" panose="020F0502020204030204" pitchFamily="34" charset="0"/>
                <a:cs typeface="Times New Roman" panose="02020603050405020304" pitchFamily="18" charset="0"/>
              </a:rPr>
              <a:t>(P75)</a:t>
            </a:r>
            <a:endParaRPr lang="en-GB" sz="1100">
              <a:solidFill>
                <a:srgbClr val="41555F"/>
              </a:solidFill>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12" name="Text Box 2">
            <a:extLst>
              <a:ext uri="{FF2B5EF4-FFF2-40B4-BE49-F238E27FC236}">
                <a16:creationId xmlns:a16="http://schemas.microsoft.com/office/drawing/2014/main" id="{C79E50AF-8400-E9DC-FA05-180E33875695}"/>
              </a:ext>
            </a:extLst>
          </xdr:cNvPr>
          <xdr:cNvSpPr txBox="1">
            <a:spLocks noChangeArrowheads="1"/>
          </xdr:cNvSpPr>
        </xdr:nvSpPr>
        <xdr:spPr bwMode="auto">
          <a:xfrm>
            <a:off x="1549095" y="704200"/>
            <a:ext cx="774699" cy="441959"/>
          </a:xfrm>
          <a:prstGeom prst="rect">
            <a:avLst/>
          </a:prstGeom>
          <a:noFill/>
          <a:ln w="9525">
            <a:noFill/>
            <a:miter lim="800000"/>
            <a:headEnd/>
            <a:tailEnd/>
          </a:ln>
        </xdr:spPr>
        <xdr:txBody>
          <a:bodyPr rot="0" vert="horz" wrap="square" lIns="91440" tIns="45720" rIns="91440" bIns="45720" anchor="t" anchorCtr="0">
            <a:spAutoFit/>
          </a:bodyPr>
          <a:lstStyle/>
          <a:p>
            <a:pPr algn="ctr"/>
            <a:r>
              <a:rPr lang="en-GB" sz="1100">
                <a:solidFill>
                  <a:srgbClr val="44555F"/>
                </a:solidFill>
                <a:effectLst/>
                <a:latin typeface="Calibri" panose="020F0502020204030204" pitchFamily="34" charset="0"/>
                <a:ea typeface="Calibri" panose="020F0502020204030204" pitchFamily="34" charset="0"/>
                <a:cs typeface="Times New Roman" panose="02020603050405020304" pitchFamily="18" charset="0"/>
              </a:rPr>
              <a:t>Median</a:t>
            </a:r>
            <a:endParaRPr lang="en-GB" sz="1100">
              <a:solidFill>
                <a:srgbClr val="41555F"/>
              </a:solidFill>
              <a:effectLst/>
              <a:latin typeface="Calibri" panose="020F0502020204030204" pitchFamily="34" charset="0"/>
              <a:ea typeface="Calibri" panose="020F0502020204030204" pitchFamily="34" charset="0"/>
              <a:cs typeface="Times New Roman" panose="02020603050405020304" pitchFamily="18" charset="0"/>
            </a:endParaRPr>
          </a:p>
          <a:p>
            <a:pPr algn="ctr"/>
            <a:r>
              <a:rPr lang="en-GB" sz="1100">
                <a:solidFill>
                  <a:srgbClr val="44555F"/>
                </a:solidFill>
                <a:effectLst/>
                <a:latin typeface="Calibri" panose="020F0502020204030204" pitchFamily="34" charset="0"/>
                <a:ea typeface="Calibri" panose="020F0502020204030204" pitchFamily="34" charset="0"/>
                <a:cs typeface="Times New Roman" panose="02020603050405020304" pitchFamily="18" charset="0"/>
              </a:rPr>
              <a:t>(P50)</a:t>
            </a:r>
            <a:endParaRPr lang="en-GB" sz="1100">
              <a:solidFill>
                <a:srgbClr val="41555F"/>
              </a:solidFill>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13" name="Text Box 2">
            <a:extLst>
              <a:ext uri="{FF2B5EF4-FFF2-40B4-BE49-F238E27FC236}">
                <a16:creationId xmlns:a16="http://schemas.microsoft.com/office/drawing/2014/main" id="{53A7A38F-B446-66D1-4BC9-952EF81469C3}"/>
              </a:ext>
            </a:extLst>
          </xdr:cNvPr>
          <xdr:cNvSpPr txBox="1">
            <a:spLocks noChangeArrowheads="1"/>
          </xdr:cNvSpPr>
        </xdr:nvSpPr>
        <xdr:spPr bwMode="auto">
          <a:xfrm>
            <a:off x="1561793" y="0"/>
            <a:ext cx="774699" cy="271779"/>
          </a:xfrm>
          <a:prstGeom prst="rect">
            <a:avLst/>
          </a:prstGeom>
          <a:noFill/>
          <a:ln w="9525">
            <a:noFill/>
            <a:miter lim="800000"/>
            <a:headEnd/>
            <a:tailEnd/>
          </a:ln>
        </xdr:spPr>
        <xdr:txBody>
          <a:bodyPr rot="0" vert="horz" wrap="square" lIns="91440" tIns="45720" rIns="91440" bIns="45720" anchor="t" anchorCtr="0">
            <a:spAutoFit/>
          </a:bodyPr>
          <a:lstStyle/>
          <a:p>
            <a:pPr algn="ctr"/>
            <a:r>
              <a:rPr lang="en-GB" sz="1100">
                <a:solidFill>
                  <a:srgbClr val="44555F"/>
                </a:solidFill>
                <a:effectLst/>
                <a:latin typeface="Calibri" panose="020F0502020204030204" pitchFamily="34" charset="0"/>
                <a:ea typeface="Calibri" panose="020F0502020204030204" pitchFamily="34" charset="0"/>
                <a:cs typeface="Times New Roman" panose="02020603050405020304" pitchFamily="18" charset="0"/>
              </a:rPr>
              <a:t>Box</a:t>
            </a:r>
            <a:endParaRPr lang="en-GB" sz="1100">
              <a:solidFill>
                <a:srgbClr val="41555F"/>
              </a:solidFill>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twoCellAnchor editAs="oneCell">
    <xdr:from>
      <xdr:col>0</xdr:col>
      <xdr:colOff>1</xdr:colOff>
      <xdr:row>0</xdr:row>
      <xdr:rowOff>0</xdr:rowOff>
    </xdr:from>
    <xdr:to>
      <xdr:col>8</xdr:col>
      <xdr:colOff>847726</xdr:colOff>
      <xdr:row>13</xdr:row>
      <xdr:rowOff>52350</xdr:rowOff>
    </xdr:to>
    <xdr:pic>
      <xdr:nvPicPr>
        <xdr:cNvPr id="26" name="Picture 25">
          <a:extLst>
            <a:ext uri="{FF2B5EF4-FFF2-40B4-BE49-F238E27FC236}">
              <a16:creationId xmlns:a16="http://schemas.microsoft.com/office/drawing/2014/main" id="{CB08DE5C-4336-4CB8-AE99-A8E00032B012}"/>
            </a:ext>
          </a:extLst>
        </xdr:cNvPr>
        <xdr:cNvPicPr>
          <a:picLocks noChangeAspect="1"/>
        </xdr:cNvPicPr>
      </xdr:nvPicPr>
      <xdr:blipFill rotWithShape="1">
        <a:blip xmlns:r="http://schemas.openxmlformats.org/officeDocument/2006/relationships" r:embed="rId2"/>
        <a:srcRect r="821"/>
        <a:stretch/>
      </xdr:blipFill>
      <xdr:spPr>
        <a:xfrm>
          <a:off x="1" y="0"/>
          <a:ext cx="8572500" cy="25288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16384</xdr:col>
      <xdr:colOff>9525</xdr:colOff>
      <xdr:row>0</xdr:row>
      <xdr:rowOff>0</xdr:rowOff>
    </xdr:to>
    <xdr:pic>
      <xdr:nvPicPr>
        <xdr:cNvPr id="2" name="Picture 1">
          <a:extLst>
            <a:ext uri="{FF2B5EF4-FFF2-40B4-BE49-F238E27FC236}">
              <a16:creationId xmlns:a16="http://schemas.microsoft.com/office/drawing/2014/main" id="{BDEDDCCD-D911-492A-B8FD-3228C124A9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44050" cy="18630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xdr:colOff>
      <xdr:row>0</xdr:row>
      <xdr:rowOff>0</xdr:rowOff>
    </xdr:from>
    <xdr:to>
      <xdr:col>2</xdr:col>
      <xdr:colOff>3362326</xdr:colOff>
      <xdr:row>8</xdr:row>
      <xdr:rowOff>173060</xdr:rowOff>
    </xdr:to>
    <xdr:pic>
      <xdr:nvPicPr>
        <xdr:cNvPr id="7" name="Picture 6">
          <a:extLst>
            <a:ext uri="{FF2B5EF4-FFF2-40B4-BE49-F238E27FC236}">
              <a16:creationId xmlns:a16="http://schemas.microsoft.com/office/drawing/2014/main" id="{68A2DC51-F8C1-56AF-7EEB-28CF4C47BC35}"/>
            </a:ext>
          </a:extLst>
        </xdr:cNvPr>
        <xdr:cNvPicPr>
          <a:picLocks noChangeAspect="1"/>
        </xdr:cNvPicPr>
      </xdr:nvPicPr>
      <xdr:blipFill rotWithShape="1">
        <a:blip xmlns:r="http://schemas.openxmlformats.org/officeDocument/2006/relationships" r:embed="rId2"/>
        <a:srcRect r="821"/>
        <a:stretch/>
      </xdr:blipFill>
      <xdr:spPr>
        <a:xfrm>
          <a:off x="1" y="0"/>
          <a:ext cx="5753100" cy="169706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16</xdr:row>
      <xdr:rowOff>0</xdr:rowOff>
    </xdr:from>
    <xdr:to>
      <xdr:col>17</xdr:col>
      <xdr:colOff>140634</xdr:colOff>
      <xdr:row>19</xdr:row>
      <xdr:rowOff>0</xdr:rowOff>
    </xdr:to>
    <xdr:sp macro="" textlink="">
      <xdr:nvSpPr>
        <xdr:cNvPr id="2" name="TextBox 1">
          <a:extLst>
            <a:ext uri="{FF2B5EF4-FFF2-40B4-BE49-F238E27FC236}">
              <a16:creationId xmlns:a16="http://schemas.microsoft.com/office/drawing/2014/main" id="{FCC720E3-E756-4E74-9475-DF403C7A8066}"/>
            </a:ext>
          </a:extLst>
        </xdr:cNvPr>
        <xdr:cNvSpPr txBox="1"/>
      </xdr:nvSpPr>
      <xdr:spPr>
        <a:xfrm>
          <a:off x="0" y="3048000"/>
          <a:ext cx="10925175" cy="571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1">
              <a:solidFill>
                <a:srgbClr val="9053A1"/>
              </a:solidFill>
              <a:effectLst/>
              <a:latin typeface="+mn-lt"/>
              <a:ea typeface="+mn-ea"/>
              <a:cs typeface="+mn-cs"/>
            </a:rPr>
            <a:t>National Asthma</a:t>
          </a:r>
          <a:r>
            <a:rPr lang="en-GB" sz="1400" b="1" baseline="0">
              <a:solidFill>
                <a:srgbClr val="9053A1"/>
              </a:solidFill>
              <a:effectLst/>
              <a:latin typeface="+mn-lt"/>
              <a:ea typeface="+mn-ea"/>
              <a:cs typeface="+mn-cs"/>
            </a:rPr>
            <a:t> and COPD Audit Programme (NACAP)</a:t>
          </a:r>
          <a:endParaRPr lang="en-GB" sz="1400" b="1">
            <a:solidFill>
              <a:srgbClr val="9053A1"/>
            </a:solidFill>
            <a:effectLst/>
          </a:endParaRPr>
        </a:p>
        <a:p>
          <a:r>
            <a:rPr lang="en-GB" sz="1400" b="1" baseline="0">
              <a:solidFill>
                <a:srgbClr val="9053A1"/>
              </a:solidFill>
              <a:effectLst/>
              <a:latin typeface="+mn-lt"/>
              <a:ea typeface="+mn-ea"/>
              <a:cs typeface="+mn-cs"/>
            </a:rPr>
            <a:t>Child and young person asthma clinical audit 2022: Benchmarked key indicator report</a:t>
          </a:r>
          <a:endParaRPr lang="en-GB" sz="1400" b="1">
            <a:solidFill>
              <a:srgbClr val="9053A1"/>
            </a:solidFill>
            <a:effectLst/>
          </a:endParaRPr>
        </a:p>
        <a:p>
          <a:endParaRPr lang="en-GB" sz="1100"/>
        </a:p>
      </xdr:txBody>
    </xdr:sp>
    <xdr:clientData/>
  </xdr:twoCellAnchor>
  <xdr:twoCellAnchor>
    <xdr:from>
      <xdr:col>0</xdr:col>
      <xdr:colOff>0</xdr:colOff>
      <xdr:row>20</xdr:row>
      <xdr:rowOff>0</xdr:rowOff>
    </xdr:from>
    <xdr:to>
      <xdr:col>10</xdr:col>
      <xdr:colOff>1190624</xdr:colOff>
      <xdr:row>30</xdr:row>
      <xdr:rowOff>9526</xdr:rowOff>
    </xdr:to>
    <xdr:sp macro="" textlink="">
      <xdr:nvSpPr>
        <xdr:cNvPr id="3" name="TextBox 2">
          <a:extLst>
            <a:ext uri="{FF2B5EF4-FFF2-40B4-BE49-F238E27FC236}">
              <a16:creationId xmlns:a16="http://schemas.microsoft.com/office/drawing/2014/main" id="{1573C659-F2C1-411A-A260-578C9050842B}"/>
            </a:ext>
          </a:extLst>
        </xdr:cNvPr>
        <xdr:cNvSpPr txBox="1"/>
      </xdr:nvSpPr>
      <xdr:spPr>
        <a:xfrm>
          <a:off x="0" y="3810000"/>
          <a:ext cx="10782299" cy="20669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rgbClr val="44555F"/>
              </a:solidFill>
              <a:effectLst/>
              <a:latin typeface="+mn-lt"/>
              <a:ea typeface="+mn-ea"/>
              <a:cs typeface="+mn-cs"/>
            </a:rPr>
            <a:t>This benchmarked</a:t>
          </a:r>
          <a:r>
            <a:rPr lang="en-GB" sz="1100" baseline="0">
              <a:solidFill>
                <a:srgbClr val="44555F"/>
              </a:solidFill>
              <a:effectLst/>
              <a:latin typeface="+mn-lt"/>
              <a:ea typeface="+mn-ea"/>
              <a:cs typeface="+mn-cs"/>
            </a:rPr>
            <a:t> key indicator (BKI) </a:t>
          </a:r>
          <a:r>
            <a:rPr lang="en-GB" sz="1100">
              <a:solidFill>
                <a:srgbClr val="44555F"/>
              </a:solidFill>
              <a:effectLst/>
              <a:latin typeface="+mn-lt"/>
              <a:ea typeface="+mn-ea"/>
              <a:cs typeface="+mn-cs"/>
            </a:rPr>
            <a:t>report presents data</a:t>
          </a:r>
          <a:r>
            <a:rPr lang="en-GB" sz="1100" baseline="0">
              <a:solidFill>
                <a:srgbClr val="44555F"/>
              </a:solidFill>
              <a:effectLst/>
              <a:latin typeface="+mn-lt"/>
              <a:ea typeface="+mn-ea"/>
              <a:cs typeface="+mn-cs"/>
            </a:rPr>
            <a:t> from NACAP's clinical audit of secondary care asthma services for children and young people. It highlights national and hospital level performance against five key performance indicators (KPIs) for respiratory care. This report is informed by data for children and young people admitted to acute hospital services with a primary diagnosis of asthma attack and discharged from hospital between April 2021 and March 2022.</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rgbClr val="44555F"/>
            </a:solidFill>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rgbClr val="44555F"/>
              </a:solidFill>
              <a:effectLst/>
              <a:latin typeface="+mn-lt"/>
              <a:ea typeface="+mn-ea"/>
              <a:cs typeface="+mn-cs"/>
            </a:rPr>
            <a:t>Hospital</a:t>
          </a:r>
          <a:r>
            <a:rPr lang="en-GB" sz="1100" b="1" baseline="0">
              <a:solidFill>
                <a:srgbClr val="44555F"/>
              </a:solidFill>
              <a:effectLst/>
              <a:latin typeface="+mn-lt"/>
              <a:ea typeface="+mn-ea"/>
              <a:cs typeface="+mn-cs"/>
            </a:rPr>
            <a:t> details are additionally accompanied by trust, region and integrated care system (England only) and local health board (Wales only) information to allow easy benchmarking at national and local levels. </a:t>
          </a:r>
          <a:endParaRPr lang="en-GB">
            <a:solidFill>
              <a:srgbClr val="44555F"/>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rgbClr val="44555F"/>
            </a:solidFill>
          </a:endParaRPr>
        </a:p>
        <a:p>
          <a:pPr eaLnBrk="1" fontAlgn="auto" latinLnBrk="0" hangingPunct="1"/>
          <a:r>
            <a:rPr lang="en-GB" sz="1100">
              <a:solidFill>
                <a:srgbClr val="44555F"/>
              </a:solidFill>
              <a:effectLst/>
              <a:latin typeface="+mn-lt"/>
              <a:ea typeface="+mn-ea"/>
              <a:cs typeface="+mn-cs"/>
            </a:rPr>
            <a:t>Benchmarked</a:t>
          </a:r>
          <a:r>
            <a:rPr lang="en-GB" sz="1100" baseline="0">
              <a:solidFill>
                <a:srgbClr val="44555F"/>
              </a:solidFill>
              <a:effectLst/>
              <a:latin typeface="+mn-lt"/>
              <a:ea typeface="+mn-ea"/>
              <a:cs typeface="+mn-cs"/>
            </a:rPr>
            <a:t> key indicators (BKI) and improvement priorities have been selected based on national standards and guidelines, as well as evidence from supporting services to deliver high-value care. For more information about the rationale for each BKI and improvement priority, please see Tab 3 KPI information'. Suggestions to help services achieve improvement priorities can be found in the summary report </a:t>
          </a:r>
          <a:r>
            <a:rPr lang="en-GB" sz="1100" b="1" baseline="0">
              <a:solidFill>
                <a:srgbClr val="9053A1"/>
              </a:solidFill>
              <a:effectLst/>
              <a:latin typeface="+mn-lt"/>
              <a:ea typeface="+mn-ea"/>
              <a:cs typeface="+mn-cs"/>
            </a:rPr>
            <a:t>[LINK TO DRAWING BREATH HERE]</a:t>
          </a:r>
        </a:p>
      </xdr:txBody>
    </xdr:sp>
    <xdr:clientData/>
  </xdr:twoCellAnchor>
  <xdr:twoCellAnchor>
    <xdr:from>
      <xdr:col>0</xdr:col>
      <xdr:colOff>0</xdr:colOff>
      <xdr:row>29</xdr:row>
      <xdr:rowOff>38100</xdr:rowOff>
    </xdr:from>
    <xdr:to>
      <xdr:col>11</xdr:col>
      <xdr:colOff>0</xdr:colOff>
      <xdr:row>35</xdr:row>
      <xdr:rowOff>0</xdr:rowOff>
    </xdr:to>
    <xdr:sp macro="" textlink="">
      <xdr:nvSpPr>
        <xdr:cNvPr id="4" name="TextBox 3">
          <a:extLst>
            <a:ext uri="{FF2B5EF4-FFF2-40B4-BE49-F238E27FC236}">
              <a16:creationId xmlns:a16="http://schemas.microsoft.com/office/drawing/2014/main" id="{6E82B925-BEAA-4F36-A326-F748560AE118}"/>
            </a:ext>
          </a:extLst>
        </xdr:cNvPr>
        <xdr:cNvSpPr txBox="1"/>
      </xdr:nvSpPr>
      <xdr:spPr>
        <a:xfrm>
          <a:off x="0" y="5715000"/>
          <a:ext cx="10915650" cy="1381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400" b="1"/>
        </a:p>
        <a:p>
          <a:r>
            <a:rPr lang="en-GB" sz="1400" b="1">
              <a:solidFill>
                <a:srgbClr val="9053A1"/>
              </a:solidFill>
            </a:rPr>
            <a:t>Contents</a:t>
          </a:r>
          <a:r>
            <a:rPr lang="en-GB" sz="1400" b="1" baseline="0">
              <a:solidFill>
                <a:srgbClr val="9053A1"/>
              </a:solidFill>
            </a:rPr>
            <a:t> </a:t>
          </a:r>
        </a:p>
        <a:p>
          <a:r>
            <a:rPr lang="en-GB" sz="1100" b="0">
              <a:solidFill>
                <a:srgbClr val="44555F"/>
              </a:solidFill>
            </a:rPr>
            <a:t>Tab 1: Introduction</a:t>
          </a:r>
        </a:p>
        <a:p>
          <a:r>
            <a:rPr lang="en-GB" sz="1100" b="0" u="none">
              <a:solidFill>
                <a:srgbClr val="44555F"/>
              </a:solidFill>
            </a:rPr>
            <a:t>Tab</a:t>
          </a:r>
          <a:r>
            <a:rPr lang="en-GB" sz="1100" b="0" u="none" baseline="0">
              <a:solidFill>
                <a:srgbClr val="44555F"/>
              </a:solidFill>
            </a:rPr>
            <a:t> 2: Benchmarked key indicators - Summary of national and hopsital level performance against KPIs </a:t>
          </a:r>
        </a:p>
        <a:p>
          <a:r>
            <a:rPr lang="en-GB" sz="1100" b="0" u="none" baseline="0">
              <a:solidFill>
                <a:srgbClr val="44555F"/>
              </a:solidFill>
            </a:rPr>
            <a:t>Tab 3: KPI information - Rationale and criteria for meeting each KPI</a:t>
          </a:r>
        </a:p>
        <a:p>
          <a:r>
            <a:rPr lang="en-GB" sz="1100" i="0">
              <a:solidFill>
                <a:srgbClr val="44555F"/>
              </a:solidFill>
              <a:effectLst/>
              <a:latin typeface="+mn-lt"/>
              <a:ea typeface="+mn-ea"/>
              <a:cs typeface="+mn-cs"/>
            </a:rPr>
            <a:t>indicators</a:t>
          </a:r>
        </a:p>
        <a:p>
          <a:endParaRPr lang="en-GB" sz="1100" b="1" i="0" u="none" baseline="0">
            <a:solidFill>
              <a:srgbClr val="44555F"/>
            </a:solidFill>
            <a:effectLst/>
            <a:latin typeface="+mn-lt"/>
            <a:ea typeface="+mn-ea"/>
            <a:cs typeface="+mn-cs"/>
          </a:endParaRPr>
        </a:p>
        <a:p>
          <a:endParaRPr lang="en-GB" sz="1100" b="1" i="0" u="none" baseline="0">
            <a:solidFill>
              <a:srgbClr val="44555F"/>
            </a:solidFill>
            <a:effectLst/>
            <a:latin typeface="+mn-lt"/>
            <a:ea typeface="+mn-ea"/>
            <a:cs typeface="+mn-cs"/>
          </a:endParaRPr>
        </a:p>
      </xdr:txBody>
    </xdr:sp>
    <xdr:clientData/>
  </xdr:twoCellAnchor>
  <xdr:twoCellAnchor>
    <xdr:from>
      <xdr:col>0</xdr:col>
      <xdr:colOff>0</xdr:colOff>
      <xdr:row>50</xdr:row>
      <xdr:rowOff>0</xdr:rowOff>
    </xdr:from>
    <xdr:to>
      <xdr:col>4</xdr:col>
      <xdr:colOff>333375</xdr:colOff>
      <xdr:row>61</xdr:row>
      <xdr:rowOff>0</xdr:rowOff>
    </xdr:to>
    <xdr:grpSp>
      <xdr:nvGrpSpPr>
        <xdr:cNvPr id="5" name="Group 4">
          <a:extLst>
            <a:ext uri="{FF2B5EF4-FFF2-40B4-BE49-F238E27FC236}">
              <a16:creationId xmlns:a16="http://schemas.microsoft.com/office/drawing/2014/main" id="{D90772B8-F205-42E0-9FE7-5745A4DFB04B}"/>
            </a:ext>
          </a:extLst>
        </xdr:cNvPr>
        <xdr:cNvGrpSpPr/>
      </xdr:nvGrpSpPr>
      <xdr:grpSpPr>
        <a:xfrm>
          <a:off x="0" y="10772775"/>
          <a:ext cx="4410075" cy="1905000"/>
          <a:chOff x="0" y="0"/>
          <a:chExt cx="3860927" cy="1215868"/>
        </a:xfrm>
      </xdr:grpSpPr>
      <xdr:grpSp>
        <xdr:nvGrpSpPr>
          <xdr:cNvPr id="6" name="Group 5">
            <a:extLst>
              <a:ext uri="{FF2B5EF4-FFF2-40B4-BE49-F238E27FC236}">
                <a16:creationId xmlns:a16="http://schemas.microsoft.com/office/drawing/2014/main" id="{102A43CD-52AD-271E-FAA8-A0B787401205}"/>
              </a:ext>
            </a:extLst>
          </xdr:cNvPr>
          <xdr:cNvGrpSpPr/>
        </xdr:nvGrpSpPr>
        <xdr:grpSpPr>
          <a:xfrm>
            <a:off x="381000" y="273050"/>
            <a:ext cx="3095625" cy="409575"/>
            <a:chOff x="0" y="0"/>
            <a:chExt cx="3095625" cy="409575"/>
          </a:xfrm>
        </xdr:grpSpPr>
        <xdr:cxnSp macro="">
          <xdr:nvCxnSpPr>
            <xdr:cNvPr id="13" name="Straight Connector 12">
              <a:extLst>
                <a:ext uri="{FF2B5EF4-FFF2-40B4-BE49-F238E27FC236}">
                  <a16:creationId xmlns:a16="http://schemas.microsoft.com/office/drawing/2014/main" id="{171C493C-AF73-E3FE-A380-54DC554D48B4}"/>
                </a:ext>
              </a:extLst>
            </xdr:cNvPr>
            <xdr:cNvCxnSpPr/>
          </xdr:nvCxnSpPr>
          <xdr:spPr>
            <a:xfrm>
              <a:off x="1552575" y="200025"/>
              <a:ext cx="771525" cy="0"/>
            </a:xfrm>
            <a:prstGeom prst="line">
              <a:avLst/>
            </a:prstGeom>
            <a:ln w="25400">
              <a:solidFill>
                <a:srgbClr val="FFCE33"/>
              </a:solidFill>
            </a:ln>
          </xdr:spPr>
          <xdr:style>
            <a:lnRef idx="1">
              <a:schemeClr val="accent1"/>
            </a:lnRef>
            <a:fillRef idx="0">
              <a:schemeClr val="accent1"/>
            </a:fillRef>
            <a:effectRef idx="0">
              <a:schemeClr val="accent1"/>
            </a:effectRef>
            <a:fontRef idx="minor">
              <a:schemeClr val="tx1"/>
            </a:fontRef>
          </xdr:style>
        </xdr:cxnSp>
        <xdr:cxnSp macro="">
          <xdr:nvCxnSpPr>
            <xdr:cNvPr id="14" name="Straight Connector 13">
              <a:extLst>
                <a:ext uri="{FF2B5EF4-FFF2-40B4-BE49-F238E27FC236}">
                  <a16:creationId xmlns:a16="http://schemas.microsoft.com/office/drawing/2014/main" id="{DF91D835-ED6C-1760-1EFD-D744488C563E}"/>
                </a:ext>
              </a:extLst>
            </xdr:cNvPr>
            <xdr:cNvCxnSpPr/>
          </xdr:nvCxnSpPr>
          <xdr:spPr>
            <a:xfrm>
              <a:off x="781050" y="200025"/>
              <a:ext cx="771525" cy="0"/>
            </a:xfrm>
            <a:prstGeom prst="line">
              <a:avLst/>
            </a:prstGeom>
            <a:ln w="25400">
              <a:solidFill>
                <a:srgbClr val="FFCE33"/>
              </a:solidFill>
            </a:ln>
          </xdr:spPr>
          <xdr:style>
            <a:lnRef idx="1">
              <a:schemeClr val="accent1"/>
            </a:lnRef>
            <a:fillRef idx="0">
              <a:schemeClr val="accent1"/>
            </a:fillRef>
            <a:effectRef idx="0">
              <a:schemeClr val="accent1"/>
            </a:effectRef>
            <a:fontRef idx="minor">
              <a:schemeClr val="tx1"/>
            </a:fontRef>
          </xdr:style>
        </xdr:cxnSp>
        <xdr:grpSp>
          <xdr:nvGrpSpPr>
            <xdr:cNvPr id="15" name="Group 14">
              <a:extLst>
                <a:ext uri="{FF2B5EF4-FFF2-40B4-BE49-F238E27FC236}">
                  <a16:creationId xmlns:a16="http://schemas.microsoft.com/office/drawing/2014/main" id="{D8EEFC34-9224-7285-AB10-90952F0F263C}"/>
                </a:ext>
              </a:extLst>
            </xdr:cNvPr>
            <xdr:cNvGrpSpPr/>
          </xdr:nvGrpSpPr>
          <xdr:grpSpPr>
            <a:xfrm>
              <a:off x="781050" y="0"/>
              <a:ext cx="1543050" cy="409575"/>
              <a:chOff x="0" y="0"/>
              <a:chExt cx="1543050" cy="409575"/>
            </a:xfrm>
          </xdr:grpSpPr>
          <xdr:sp macro="" textlink="">
            <xdr:nvSpPr>
              <xdr:cNvPr id="22" name="Rectangle 21">
                <a:extLst>
                  <a:ext uri="{FF2B5EF4-FFF2-40B4-BE49-F238E27FC236}">
                    <a16:creationId xmlns:a16="http://schemas.microsoft.com/office/drawing/2014/main" id="{504A0FBB-634A-7B68-83AD-2F7218A3ACED}"/>
                  </a:ext>
                </a:extLst>
              </xdr:cNvPr>
              <xdr:cNvSpPr/>
            </xdr:nvSpPr>
            <xdr:spPr>
              <a:xfrm>
                <a:off x="0" y="0"/>
                <a:ext cx="771525" cy="4095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sp macro="" textlink="">
            <xdr:nvSpPr>
              <xdr:cNvPr id="23" name="Rectangle 22">
                <a:extLst>
                  <a:ext uri="{FF2B5EF4-FFF2-40B4-BE49-F238E27FC236}">
                    <a16:creationId xmlns:a16="http://schemas.microsoft.com/office/drawing/2014/main" id="{3A4E4F0F-74F6-ABCB-BB77-624EB3BD96C2}"/>
                  </a:ext>
                </a:extLst>
              </xdr:cNvPr>
              <xdr:cNvSpPr/>
            </xdr:nvSpPr>
            <xdr:spPr>
              <a:xfrm>
                <a:off x="771525" y="0"/>
                <a:ext cx="771525" cy="4095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grpSp>
        <xdr:grpSp>
          <xdr:nvGrpSpPr>
            <xdr:cNvPr id="16" name="Group 15">
              <a:extLst>
                <a:ext uri="{FF2B5EF4-FFF2-40B4-BE49-F238E27FC236}">
                  <a16:creationId xmlns:a16="http://schemas.microsoft.com/office/drawing/2014/main" id="{D4EF1A26-9976-A789-BDF5-0D32BC3B51D2}"/>
                </a:ext>
              </a:extLst>
            </xdr:cNvPr>
            <xdr:cNvGrpSpPr/>
          </xdr:nvGrpSpPr>
          <xdr:grpSpPr>
            <a:xfrm>
              <a:off x="0" y="104775"/>
              <a:ext cx="781050" cy="200025"/>
              <a:chOff x="0" y="0"/>
              <a:chExt cx="781050" cy="200025"/>
            </a:xfrm>
          </xdr:grpSpPr>
          <xdr:cxnSp macro="">
            <xdr:nvCxnSpPr>
              <xdr:cNvPr id="20" name="Straight Connector 19">
                <a:extLst>
                  <a:ext uri="{FF2B5EF4-FFF2-40B4-BE49-F238E27FC236}">
                    <a16:creationId xmlns:a16="http://schemas.microsoft.com/office/drawing/2014/main" id="{E5534515-B773-478A-A512-C0768A922464}"/>
                  </a:ext>
                </a:extLst>
              </xdr:cNvPr>
              <xdr:cNvCxnSpPr/>
            </xdr:nvCxnSpPr>
            <xdr:spPr>
              <a:xfrm>
                <a:off x="9525" y="95250"/>
                <a:ext cx="771525" cy="0"/>
              </a:xfrm>
              <a:prstGeom prst="line">
                <a:avLst/>
              </a:prstGeom>
              <a:ln w="25400">
                <a:solidFill>
                  <a:srgbClr val="FF5757"/>
                </a:solidFill>
              </a:ln>
            </xdr:spPr>
            <xdr:style>
              <a:lnRef idx="1">
                <a:schemeClr val="accent1"/>
              </a:lnRef>
              <a:fillRef idx="0">
                <a:schemeClr val="accent1"/>
              </a:fillRef>
              <a:effectRef idx="0">
                <a:schemeClr val="accent1"/>
              </a:effectRef>
              <a:fontRef idx="minor">
                <a:schemeClr val="tx1"/>
              </a:fontRef>
            </xdr:style>
          </xdr:cxnSp>
          <xdr:cxnSp macro="">
            <xdr:nvCxnSpPr>
              <xdr:cNvPr id="21" name="Straight Connector 20">
                <a:extLst>
                  <a:ext uri="{FF2B5EF4-FFF2-40B4-BE49-F238E27FC236}">
                    <a16:creationId xmlns:a16="http://schemas.microsoft.com/office/drawing/2014/main" id="{3C1148D3-9018-7F34-A347-8797A387124A}"/>
                  </a:ext>
                </a:extLst>
              </xdr:cNvPr>
              <xdr:cNvCxnSpPr/>
            </xdr:nvCxnSpPr>
            <xdr:spPr>
              <a:xfrm>
                <a:off x="0" y="0"/>
                <a:ext cx="0" cy="200025"/>
              </a:xfrm>
              <a:prstGeom prst="line">
                <a:avLst/>
              </a:prstGeom>
              <a:ln w="25400">
                <a:solidFill>
                  <a:srgbClr val="FF5757"/>
                </a:solidFill>
              </a:ln>
            </xdr:spPr>
            <xdr:style>
              <a:lnRef idx="1">
                <a:schemeClr val="accent1"/>
              </a:lnRef>
              <a:fillRef idx="0">
                <a:schemeClr val="accent1"/>
              </a:fillRef>
              <a:effectRef idx="0">
                <a:schemeClr val="accent1"/>
              </a:effectRef>
              <a:fontRef idx="minor">
                <a:schemeClr val="tx1"/>
              </a:fontRef>
            </xdr:style>
          </xdr:cxnSp>
        </xdr:grpSp>
        <xdr:grpSp>
          <xdr:nvGrpSpPr>
            <xdr:cNvPr id="17" name="Group 16">
              <a:extLst>
                <a:ext uri="{FF2B5EF4-FFF2-40B4-BE49-F238E27FC236}">
                  <a16:creationId xmlns:a16="http://schemas.microsoft.com/office/drawing/2014/main" id="{3F4C4B74-B538-8209-8860-568FB5A17197}"/>
                </a:ext>
              </a:extLst>
            </xdr:cNvPr>
            <xdr:cNvGrpSpPr/>
          </xdr:nvGrpSpPr>
          <xdr:grpSpPr>
            <a:xfrm>
              <a:off x="2324100" y="104775"/>
              <a:ext cx="771525" cy="200025"/>
              <a:chOff x="0" y="0"/>
              <a:chExt cx="771525" cy="200025"/>
            </a:xfrm>
          </xdr:grpSpPr>
          <xdr:cxnSp macro="">
            <xdr:nvCxnSpPr>
              <xdr:cNvPr id="18" name="Straight Connector 17">
                <a:extLst>
                  <a:ext uri="{FF2B5EF4-FFF2-40B4-BE49-F238E27FC236}">
                    <a16:creationId xmlns:a16="http://schemas.microsoft.com/office/drawing/2014/main" id="{132019A7-D23E-C4EF-B563-7CC35AA1A110}"/>
                  </a:ext>
                </a:extLst>
              </xdr:cNvPr>
              <xdr:cNvCxnSpPr/>
            </xdr:nvCxnSpPr>
            <xdr:spPr>
              <a:xfrm>
                <a:off x="0" y="95250"/>
                <a:ext cx="771525" cy="0"/>
              </a:xfrm>
              <a:prstGeom prst="line">
                <a:avLst/>
              </a:prstGeom>
              <a:ln w="25400">
                <a:solidFill>
                  <a:srgbClr val="92D050"/>
                </a:solidFill>
              </a:ln>
            </xdr:spPr>
            <xdr:style>
              <a:lnRef idx="1">
                <a:schemeClr val="accent1"/>
              </a:lnRef>
              <a:fillRef idx="0">
                <a:schemeClr val="accent1"/>
              </a:fillRef>
              <a:effectRef idx="0">
                <a:schemeClr val="accent1"/>
              </a:effectRef>
              <a:fontRef idx="minor">
                <a:schemeClr val="tx1"/>
              </a:fontRef>
            </xdr:style>
          </xdr:cxnSp>
          <xdr:cxnSp macro="">
            <xdr:nvCxnSpPr>
              <xdr:cNvPr id="19" name="Straight Connector 18">
                <a:extLst>
                  <a:ext uri="{FF2B5EF4-FFF2-40B4-BE49-F238E27FC236}">
                    <a16:creationId xmlns:a16="http://schemas.microsoft.com/office/drawing/2014/main" id="{4D933AA2-F27C-B0F7-D739-118DEB5D7CDF}"/>
                  </a:ext>
                </a:extLst>
              </xdr:cNvPr>
              <xdr:cNvCxnSpPr/>
            </xdr:nvCxnSpPr>
            <xdr:spPr>
              <a:xfrm>
                <a:off x="771525" y="0"/>
                <a:ext cx="0" cy="200025"/>
              </a:xfrm>
              <a:prstGeom prst="line">
                <a:avLst/>
              </a:prstGeom>
              <a:ln w="25400">
                <a:solidFill>
                  <a:srgbClr val="92D050"/>
                </a:solidFill>
              </a:ln>
            </xdr:spPr>
            <xdr:style>
              <a:lnRef idx="1">
                <a:schemeClr val="accent1"/>
              </a:lnRef>
              <a:fillRef idx="0">
                <a:schemeClr val="accent1"/>
              </a:fillRef>
              <a:effectRef idx="0">
                <a:schemeClr val="accent1"/>
              </a:effectRef>
              <a:fontRef idx="minor">
                <a:schemeClr val="tx1"/>
              </a:fontRef>
            </xdr:style>
          </xdr:cxnSp>
        </xdr:grpSp>
      </xdr:grpSp>
      <xdr:sp macro="" textlink="">
        <xdr:nvSpPr>
          <xdr:cNvPr id="7" name="Text Box 2">
            <a:extLst>
              <a:ext uri="{FF2B5EF4-FFF2-40B4-BE49-F238E27FC236}">
                <a16:creationId xmlns:a16="http://schemas.microsoft.com/office/drawing/2014/main" id="{A4C7E978-CCC4-258F-26A7-E7AF878BB0CE}"/>
              </a:ext>
            </a:extLst>
          </xdr:cNvPr>
          <xdr:cNvSpPr txBox="1">
            <a:spLocks noChangeArrowheads="1"/>
          </xdr:cNvSpPr>
        </xdr:nvSpPr>
        <xdr:spPr bwMode="auto">
          <a:xfrm>
            <a:off x="0" y="0"/>
            <a:ext cx="775334" cy="441959"/>
          </a:xfrm>
          <a:prstGeom prst="rect">
            <a:avLst/>
          </a:prstGeom>
          <a:noFill/>
          <a:ln w="9525">
            <a:noFill/>
            <a:miter lim="800000"/>
            <a:headEnd/>
            <a:tailEnd/>
          </a:ln>
        </xdr:spPr>
        <xdr:txBody>
          <a:bodyPr rot="0" vert="horz" wrap="square" lIns="91440" tIns="45720" rIns="91440" bIns="45720" anchor="t" anchorCtr="0">
            <a:spAutoFit/>
          </a:bodyPr>
          <a:lstStyle/>
          <a:p>
            <a:pPr algn="ctr"/>
            <a:r>
              <a:rPr lang="en-GB" sz="1100">
                <a:solidFill>
                  <a:srgbClr val="44555F"/>
                </a:solidFill>
                <a:effectLst/>
                <a:latin typeface="Calibri" panose="020F0502020204030204" pitchFamily="34" charset="0"/>
                <a:ea typeface="Calibri" panose="020F0502020204030204" pitchFamily="34" charset="0"/>
                <a:cs typeface="Times New Roman" panose="02020603050405020304" pitchFamily="18" charset="0"/>
              </a:rPr>
              <a:t>Whisker</a:t>
            </a:r>
            <a:endParaRPr lang="en-GB" sz="1100">
              <a:solidFill>
                <a:srgbClr val="41555F"/>
              </a:solidFill>
              <a:effectLst/>
              <a:latin typeface="Calibri" panose="020F0502020204030204" pitchFamily="34" charset="0"/>
              <a:ea typeface="Calibri" panose="020F0502020204030204" pitchFamily="34" charset="0"/>
              <a:cs typeface="Times New Roman" panose="02020603050405020304" pitchFamily="18" charset="0"/>
            </a:endParaRPr>
          </a:p>
          <a:p>
            <a:pPr algn="ctr"/>
            <a:r>
              <a:rPr lang="en-GB" sz="1100">
                <a:solidFill>
                  <a:srgbClr val="44555F"/>
                </a:solidFill>
                <a:effectLst/>
                <a:latin typeface="Calibri" panose="020F0502020204030204" pitchFamily="34" charset="0"/>
                <a:ea typeface="Calibri" panose="020F0502020204030204" pitchFamily="34" charset="0"/>
                <a:cs typeface="Times New Roman" panose="02020603050405020304" pitchFamily="18" charset="0"/>
              </a:rPr>
              <a:t>(P0)</a:t>
            </a:r>
            <a:endParaRPr lang="en-GB" sz="1100">
              <a:solidFill>
                <a:srgbClr val="41555F"/>
              </a:solidFill>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8" name="Text Box 2">
            <a:extLst>
              <a:ext uri="{FF2B5EF4-FFF2-40B4-BE49-F238E27FC236}">
                <a16:creationId xmlns:a16="http://schemas.microsoft.com/office/drawing/2014/main" id="{9A3CA216-2B6B-ED99-98BE-45474EB70941}"/>
              </a:ext>
            </a:extLst>
          </xdr:cNvPr>
          <xdr:cNvSpPr txBox="1">
            <a:spLocks noChangeArrowheads="1"/>
          </xdr:cNvSpPr>
        </xdr:nvSpPr>
        <xdr:spPr bwMode="auto">
          <a:xfrm>
            <a:off x="3085593" y="0"/>
            <a:ext cx="775334" cy="441959"/>
          </a:xfrm>
          <a:prstGeom prst="rect">
            <a:avLst/>
          </a:prstGeom>
          <a:noFill/>
          <a:ln w="9525">
            <a:noFill/>
            <a:miter lim="800000"/>
            <a:headEnd/>
            <a:tailEnd/>
          </a:ln>
        </xdr:spPr>
        <xdr:txBody>
          <a:bodyPr rot="0" vert="horz" wrap="square" lIns="91440" tIns="45720" rIns="91440" bIns="45720" anchor="t" anchorCtr="0">
            <a:spAutoFit/>
          </a:bodyPr>
          <a:lstStyle/>
          <a:p>
            <a:pPr algn="ctr"/>
            <a:r>
              <a:rPr lang="en-GB" sz="1100">
                <a:solidFill>
                  <a:srgbClr val="44555F"/>
                </a:solidFill>
                <a:effectLst/>
                <a:latin typeface="Calibri" panose="020F0502020204030204" pitchFamily="34" charset="0"/>
                <a:ea typeface="Calibri" panose="020F0502020204030204" pitchFamily="34" charset="0"/>
                <a:cs typeface="Times New Roman" panose="02020603050405020304" pitchFamily="18" charset="0"/>
              </a:rPr>
              <a:t>Whisker</a:t>
            </a:r>
            <a:endParaRPr lang="en-GB" sz="1100">
              <a:solidFill>
                <a:srgbClr val="41555F"/>
              </a:solidFill>
              <a:effectLst/>
              <a:latin typeface="Calibri" panose="020F0502020204030204" pitchFamily="34" charset="0"/>
              <a:ea typeface="Calibri" panose="020F0502020204030204" pitchFamily="34" charset="0"/>
              <a:cs typeface="Times New Roman" panose="02020603050405020304" pitchFamily="18" charset="0"/>
            </a:endParaRPr>
          </a:p>
          <a:p>
            <a:pPr algn="ctr"/>
            <a:r>
              <a:rPr lang="en-GB" sz="1100">
                <a:solidFill>
                  <a:srgbClr val="44555F"/>
                </a:solidFill>
                <a:effectLst/>
                <a:latin typeface="Calibri" panose="020F0502020204030204" pitchFamily="34" charset="0"/>
                <a:ea typeface="Calibri" panose="020F0502020204030204" pitchFamily="34" charset="0"/>
                <a:cs typeface="Times New Roman" panose="02020603050405020304" pitchFamily="18" charset="0"/>
              </a:rPr>
              <a:t>(P100)</a:t>
            </a:r>
            <a:endParaRPr lang="en-GB" sz="1100">
              <a:solidFill>
                <a:srgbClr val="41555F"/>
              </a:solidFill>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9" name="Text Box 2">
            <a:extLst>
              <a:ext uri="{FF2B5EF4-FFF2-40B4-BE49-F238E27FC236}">
                <a16:creationId xmlns:a16="http://schemas.microsoft.com/office/drawing/2014/main" id="{6AF2E356-B857-A90C-4F9C-AD35D564E021}"/>
              </a:ext>
            </a:extLst>
          </xdr:cNvPr>
          <xdr:cNvSpPr txBox="1">
            <a:spLocks noChangeArrowheads="1"/>
          </xdr:cNvSpPr>
        </xdr:nvSpPr>
        <xdr:spPr bwMode="auto">
          <a:xfrm>
            <a:off x="387273" y="602931"/>
            <a:ext cx="774699" cy="612774"/>
          </a:xfrm>
          <a:prstGeom prst="rect">
            <a:avLst/>
          </a:prstGeom>
          <a:noFill/>
          <a:ln w="9525">
            <a:noFill/>
            <a:miter lim="800000"/>
            <a:headEnd/>
            <a:tailEnd/>
          </a:ln>
        </xdr:spPr>
        <xdr:txBody>
          <a:bodyPr rot="0" vert="horz" wrap="square" lIns="91440" tIns="45720" rIns="91440" bIns="45720" anchor="t" anchorCtr="0">
            <a:spAutoFit/>
          </a:bodyPr>
          <a:lstStyle/>
          <a:p>
            <a:pPr algn="ctr"/>
            <a:r>
              <a:rPr lang="en-GB" sz="1100">
                <a:solidFill>
                  <a:srgbClr val="44555F"/>
                </a:solidFill>
                <a:effectLst/>
                <a:latin typeface="Calibri" panose="020F0502020204030204" pitchFamily="34" charset="0"/>
                <a:ea typeface="Calibri" panose="020F0502020204030204" pitchFamily="34" charset="0"/>
                <a:cs typeface="Times New Roman" panose="02020603050405020304" pitchFamily="18" charset="0"/>
              </a:rPr>
              <a:t>Lower quartile</a:t>
            </a:r>
            <a:endParaRPr lang="en-GB" sz="1100">
              <a:solidFill>
                <a:srgbClr val="41555F"/>
              </a:solidFill>
              <a:effectLst/>
              <a:latin typeface="Calibri" panose="020F0502020204030204" pitchFamily="34" charset="0"/>
              <a:ea typeface="Calibri" panose="020F0502020204030204" pitchFamily="34" charset="0"/>
              <a:cs typeface="Times New Roman" panose="02020603050405020304" pitchFamily="18" charset="0"/>
            </a:endParaRPr>
          </a:p>
          <a:p>
            <a:pPr algn="ctr"/>
            <a:r>
              <a:rPr lang="en-GB" sz="1100">
                <a:solidFill>
                  <a:srgbClr val="44555F"/>
                </a:solidFill>
                <a:effectLst/>
                <a:latin typeface="Calibri" panose="020F0502020204030204" pitchFamily="34" charset="0"/>
                <a:ea typeface="Calibri" panose="020F0502020204030204" pitchFamily="34" charset="0"/>
                <a:cs typeface="Times New Roman" panose="02020603050405020304" pitchFamily="18" charset="0"/>
              </a:rPr>
              <a:t>(P25)</a:t>
            </a:r>
            <a:endParaRPr lang="en-GB" sz="1100">
              <a:solidFill>
                <a:srgbClr val="41555F"/>
              </a:solidFill>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10" name="Text Box 2">
            <a:extLst>
              <a:ext uri="{FF2B5EF4-FFF2-40B4-BE49-F238E27FC236}">
                <a16:creationId xmlns:a16="http://schemas.microsoft.com/office/drawing/2014/main" id="{CB0B1EC2-1ACB-C872-8357-C5AAEF97B7D9}"/>
              </a:ext>
            </a:extLst>
          </xdr:cNvPr>
          <xdr:cNvSpPr txBox="1">
            <a:spLocks noChangeArrowheads="1"/>
          </xdr:cNvSpPr>
        </xdr:nvSpPr>
        <xdr:spPr bwMode="auto">
          <a:xfrm>
            <a:off x="2749009" y="603094"/>
            <a:ext cx="774699" cy="612774"/>
          </a:xfrm>
          <a:prstGeom prst="rect">
            <a:avLst/>
          </a:prstGeom>
          <a:noFill/>
          <a:ln w="9525">
            <a:noFill/>
            <a:miter lim="800000"/>
            <a:headEnd/>
            <a:tailEnd/>
          </a:ln>
        </xdr:spPr>
        <xdr:txBody>
          <a:bodyPr rot="0" vert="horz" wrap="square" lIns="91440" tIns="45720" rIns="91440" bIns="45720" anchor="t" anchorCtr="0">
            <a:spAutoFit/>
          </a:bodyPr>
          <a:lstStyle/>
          <a:p>
            <a:pPr algn="ctr"/>
            <a:r>
              <a:rPr lang="en-GB" sz="1100">
                <a:solidFill>
                  <a:srgbClr val="44555F"/>
                </a:solidFill>
                <a:effectLst/>
                <a:latin typeface="Calibri" panose="020F0502020204030204" pitchFamily="34" charset="0"/>
                <a:ea typeface="Calibri" panose="020F0502020204030204" pitchFamily="34" charset="0"/>
                <a:cs typeface="Times New Roman" panose="02020603050405020304" pitchFamily="18" charset="0"/>
              </a:rPr>
              <a:t>Upper</a:t>
            </a:r>
            <a:endParaRPr lang="en-GB" sz="1100">
              <a:solidFill>
                <a:srgbClr val="41555F"/>
              </a:solidFill>
              <a:effectLst/>
              <a:latin typeface="Calibri" panose="020F0502020204030204" pitchFamily="34" charset="0"/>
              <a:ea typeface="Calibri" panose="020F0502020204030204" pitchFamily="34" charset="0"/>
              <a:cs typeface="Times New Roman" panose="02020603050405020304" pitchFamily="18" charset="0"/>
            </a:endParaRPr>
          </a:p>
          <a:p>
            <a:pPr algn="ctr"/>
            <a:r>
              <a:rPr lang="en-GB" sz="1100">
                <a:solidFill>
                  <a:srgbClr val="44555F"/>
                </a:solidFill>
                <a:effectLst/>
                <a:latin typeface="Calibri" panose="020F0502020204030204" pitchFamily="34" charset="0"/>
                <a:ea typeface="Calibri" panose="020F0502020204030204" pitchFamily="34" charset="0"/>
                <a:cs typeface="Times New Roman" panose="02020603050405020304" pitchFamily="18" charset="0"/>
              </a:rPr>
              <a:t>quartile</a:t>
            </a:r>
            <a:endParaRPr lang="en-GB" sz="1100">
              <a:solidFill>
                <a:srgbClr val="41555F"/>
              </a:solidFill>
              <a:effectLst/>
              <a:latin typeface="Calibri" panose="020F0502020204030204" pitchFamily="34" charset="0"/>
              <a:ea typeface="Calibri" panose="020F0502020204030204" pitchFamily="34" charset="0"/>
              <a:cs typeface="Times New Roman" panose="02020603050405020304" pitchFamily="18" charset="0"/>
            </a:endParaRPr>
          </a:p>
          <a:p>
            <a:pPr algn="ctr"/>
            <a:r>
              <a:rPr lang="en-GB" sz="1100">
                <a:solidFill>
                  <a:srgbClr val="44555F"/>
                </a:solidFill>
                <a:effectLst/>
                <a:latin typeface="Calibri" panose="020F0502020204030204" pitchFamily="34" charset="0"/>
                <a:ea typeface="Calibri" panose="020F0502020204030204" pitchFamily="34" charset="0"/>
                <a:cs typeface="Times New Roman" panose="02020603050405020304" pitchFamily="18" charset="0"/>
              </a:rPr>
              <a:t>(P75)</a:t>
            </a:r>
            <a:endParaRPr lang="en-GB" sz="1100">
              <a:solidFill>
                <a:srgbClr val="41555F"/>
              </a:solidFill>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11" name="Text Box 2">
            <a:extLst>
              <a:ext uri="{FF2B5EF4-FFF2-40B4-BE49-F238E27FC236}">
                <a16:creationId xmlns:a16="http://schemas.microsoft.com/office/drawing/2014/main" id="{B7DB2B8A-6B2D-F69B-0CB9-FCA38EFA0683}"/>
              </a:ext>
            </a:extLst>
          </xdr:cNvPr>
          <xdr:cNvSpPr txBox="1">
            <a:spLocks noChangeArrowheads="1"/>
          </xdr:cNvSpPr>
        </xdr:nvSpPr>
        <xdr:spPr bwMode="auto">
          <a:xfrm>
            <a:off x="1549095" y="704200"/>
            <a:ext cx="774699" cy="441959"/>
          </a:xfrm>
          <a:prstGeom prst="rect">
            <a:avLst/>
          </a:prstGeom>
          <a:noFill/>
          <a:ln w="9525">
            <a:noFill/>
            <a:miter lim="800000"/>
            <a:headEnd/>
            <a:tailEnd/>
          </a:ln>
        </xdr:spPr>
        <xdr:txBody>
          <a:bodyPr rot="0" vert="horz" wrap="square" lIns="91440" tIns="45720" rIns="91440" bIns="45720" anchor="t" anchorCtr="0">
            <a:spAutoFit/>
          </a:bodyPr>
          <a:lstStyle/>
          <a:p>
            <a:pPr algn="ctr"/>
            <a:r>
              <a:rPr lang="en-GB" sz="1100">
                <a:solidFill>
                  <a:srgbClr val="44555F"/>
                </a:solidFill>
                <a:effectLst/>
                <a:latin typeface="Calibri" panose="020F0502020204030204" pitchFamily="34" charset="0"/>
                <a:ea typeface="Calibri" panose="020F0502020204030204" pitchFamily="34" charset="0"/>
                <a:cs typeface="Times New Roman" panose="02020603050405020304" pitchFamily="18" charset="0"/>
              </a:rPr>
              <a:t>Median</a:t>
            </a:r>
            <a:endParaRPr lang="en-GB" sz="1100">
              <a:solidFill>
                <a:srgbClr val="41555F"/>
              </a:solidFill>
              <a:effectLst/>
              <a:latin typeface="Calibri" panose="020F0502020204030204" pitchFamily="34" charset="0"/>
              <a:ea typeface="Calibri" panose="020F0502020204030204" pitchFamily="34" charset="0"/>
              <a:cs typeface="Times New Roman" panose="02020603050405020304" pitchFamily="18" charset="0"/>
            </a:endParaRPr>
          </a:p>
          <a:p>
            <a:pPr algn="ctr"/>
            <a:r>
              <a:rPr lang="en-GB" sz="1100">
                <a:solidFill>
                  <a:srgbClr val="44555F"/>
                </a:solidFill>
                <a:effectLst/>
                <a:latin typeface="Calibri" panose="020F0502020204030204" pitchFamily="34" charset="0"/>
                <a:ea typeface="Calibri" panose="020F0502020204030204" pitchFamily="34" charset="0"/>
                <a:cs typeface="Times New Roman" panose="02020603050405020304" pitchFamily="18" charset="0"/>
              </a:rPr>
              <a:t>(P50)</a:t>
            </a:r>
            <a:endParaRPr lang="en-GB" sz="1100">
              <a:solidFill>
                <a:srgbClr val="41555F"/>
              </a:solidFill>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12" name="Text Box 2">
            <a:extLst>
              <a:ext uri="{FF2B5EF4-FFF2-40B4-BE49-F238E27FC236}">
                <a16:creationId xmlns:a16="http://schemas.microsoft.com/office/drawing/2014/main" id="{251A906E-CC94-F5C8-647A-B509C5102969}"/>
              </a:ext>
            </a:extLst>
          </xdr:cNvPr>
          <xdr:cNvSpPr txBox="1">
            <a:spLocks noChangeArrowheads="1"/>
          </xdr:cNvSpPr>
        </xdr:nvSpPr>
        <xdr:spPr bwMode="auto">
          <a:xfrm>
            <a:off x="1561793" y="0"/>
            <a:ext cx="774699" cy="271779"/>
          </a:xfrm>
          <a:prstGeom prst="rect">
            <a:avLst/>
          </a:prstGeom>
          <a:noFill/>
          <a:ln w="9525">
            <a:noFill/>
            <a:miter lim="800000"/>
            <a:headEnd/>
            <a:tailEnd/>
          </a:ln>
        </xdr:spPr>
        <xdr:txBody>
          <a:bodyPr rot="0" vert="horz" wrap="square" lIns="91440" tIns="45720" rIns="91440" bIns="45720" anchor="t" anchorCtr="0">
            <a:spAutoFit/>
          </a:bodyPr>
          <a:lstStyle/>
          <a:p>
            <a:pPr algn="ctr"/>
            <a:r>
              <a:rPr lang="en-GB" sz="1100">
                <a:solidFill>
                  <a:srgbClr val="44555F"/>
                </a:solidFill>
                <a:effectLst/>
                <a:latin typeface="Calibri" panose="020F0502020204030204" pitchFamily="34" charset="0"/>
                <a:ea typeface="Calibri" panose="020F0502020204030204" pitchFamily="34" charset="0"/>
                <a:cs typeface="Times New Roman" panose="02020603050405020304" pitchFamily="18" charset="0"/>
              </a:rPr>
              <a:t>Box</a:t>
            </a:r>
            <a:endParaRPr lang="en-GB" sz="1100">
              <a:solidFill>
                <a:srgbClr val="41555F"/>
              </a:solidFill>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twoCellAnchor>
    <xdr:from>
      <xdr:col>0</xdr:col>
      <xdr:colOff>0</xdr:colOff>
      <xdr:row>16</xdr:row>
      <xdr:rowOff>0</xdr:rowOff>
    </xdr:from>
    <xdr:to>
      <xdr:col>17</xdr:col>
      <xdr:colOff>140634</xdr:colOff>
      <xdr:row>19</xdr:row>
      <xdr:rowOff>0</xdr:rowOff>
    </xdr:to>
    <xdr:sp macro="" textlink="">
      <xdr:nvSpPr>
        <xdr:cNvPr id="24" name="TextBox 23">
          <a:extLst>
            <a:ext uri="{FF2B5EF4-FFF2-40B4-BE49-F238E27FC236}">
              <a16:creationId xmlns:a16="http://schemas.microsoft.com/office/drawing/2014/main" id="{4BBE75BA-7159-41E9-ADC7-F00A1C318B4A}"/>
            </a:ext>
          </a:extLst>
        </xdr:cNvPr>
        <xdr:cNvSpPr txBox="1"/>
      </xdr:nvSpPr>
      <xdr:spPr>
        <a:xfrm>
          <a:off x="0" y="3048000"/>
          <a:ext cx="10925175" cy="571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1">
              <a:solidFill>
                <a:srgbClr val="00AAA7"/>
              </a:solidFill>
              <a:effectLst/>
              <a:latin typeface="+mn-lt"/>
              <a:ea typeface="+mn-ea"/>
              <a:cs typeface="+mn-cs"/>
            </a:rPr>
            <a:t>National Pulmonary Rehabilitiation (PR)</a:t>
          </a:r>
          <a:r>
            <a:rPr lang="en-GB" sz="1400" b="1" baseline="0">
              <a:solidFill>
                <a:srgbClr val="00AAA7"/>
              </a:solidFill>
              <a:effectLst/>
              <a:latin typeface="+mn-lt"/>
              <a:ea typeface="+mn-ea"/>
              <a:cs typeface="+mn-cs"/>
            </a:rPr>
            <a:t> Audit Programme (NACAP)</a:t>
          </a:r>
          <a:endParaRPr lang="en-GB" sz="1400" b="1">
            <a:solidFill>
              <a:srgbClr val="00AAA7"/>
            </a:solidFill>
            <a:effectLst/>
          </a:endParaRPr>
        </a:p>
        <a:p>
          <a:r>
            <a:rPr lang="en-GB" sz="1400" b="1" baseline="0">
              <a:solidFill>
                <a:srgbClr val="00AAA7"/>
              </a:solidFill>
              <a:effectLst/>
              <a:latin typeface="+mn-lt"/>
              <a:ea typeface="+mn-ea"/>
              <a:cs typeface="+mn-cs"/>
            </a:rPr>
            <a:t>PR clinical audit 2022: Benchmarked key indicator report</a:t>
          </a:r>
          <a:endParaRPr lang="en-GB" sz="1400" b="1">
            <a:solidFill>
              <a:srgbClr val="00AAA7"/>
            </a:solidFill>
            <a:effectLst/>
          </a:endParaRPr>
        </a:p>
        <a:p>
          <a:endParaRPr lang="en-GB" sz="1100"/>
        </a:p>
      </xdr:txBody>
    </xdr:sp>
    <xdr:clientData/>
  </xdr:twoCellAnchor>
  <xdr:twoCellAnchor>
    <xdr:from>
      <xdr:col>0</xdr:col>
      <xdr:colOff>0</xdr:colOff>
      <xdr:row>20</xdr:row>
      <xdr:rowOff>0</xdr:rowOff>
    </xdr:from>
    <xdr:to>
      <xdr:col>10</xdr:col>
      <xdr:colOff>1190624</xdr:colOff>
      <xdr:row>30</xdr:row>
      <xdr:rowOff>9526</xdr:rowOff>
    </xdr:to>
    <xdr:sp macro="" textlink="">
      <xdr:nvSpPr>
        <xdr:cNvPr id="25" name="TextBox 24">
          <a:extLst>
            <a:ext uri="{FF2B5EF4-FFF2-40B4-BE49-F238E27FC236}">
              <a16:creationId xmlns:a16="http://schemas.microsoft.com/office/drawing/2014/main" id="{F7A50C0D-10E5-45F8-B476-FB8DF8656193}"/>
            </a:ext>
          </a:extLst>
        </xdr:cNvPr>
        <xdr:cNvSpPr txBox="1"/>
      </xdr:nvSpPr>
      <xdr:spPr>
        <a:xfrm>
          <a:off x="0" y="3810000"/>
          <a:ext cx="10782299" cy="20669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rgbClr val="44555F"/>
              </a:solidFill>
              <a:effectLst/>
              <a:latin typeface="+mn-lt"/>
              <a:ea typeface="+mn-ea"/>
              <a:cs typeface="+mn-cs"/>
            </a:rPr>
            <a:t>This benchmarked</a:t>
          </a:r>
          <a:r>
            <a:rPr lang="en-GB" sz="1100" baseline="0">
              <a:solidFill>
                <a:srgbClr val="44555F"/>
              </a:solidFill>
              <a:effectLst/>
              <a:latin typeface="+mn-lt"/>
              <a:ea typeface="+mn-ea"/>
              <a:cs typeface="+mn-cs"/>
            </a:rPr>
            <a:t> key indicator (BKI) </a:t>
          </a:r>
          <a:r>
            <a:rPr lang="en-GB" sz="1100">
              <a:solidFill>
                <a:srgbClr val="44555F"/>
              </a:solidFill>
              <a:effectLst/>
              <a:latin typeface="+mn-lt"/>
              <a:ea typeface="+mn-ea"/>
              <a:cs typeface="+mn-cs"/>
            </a:rPr>
            <a:t>report presents data</a:t>
          </a:r>
          <a:r>
            <a:rPr lang="en-GB" sz="1100" baseline="0">
              <a:solidFill>
                <a:srgbClr val="44555F"/>
              </a:solidFill>
              <a:effectLst/>
              <a:latin typeface="+mn-lt"/>
              <a:ea typeface="+mn-ea"/>
              <a:cs typeface="+mn-cs"/>
            </a:rPr>
            <a:t> from NACAP's clinical audit of Pulmonary Rehabilitation services. It highlights national and hospital level performance against five key performance indicators (KPIs) for respiratory care. This report is informed by data for adults with COPD referred to for PR and assessed betweeen March 2021 and February 2022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rgbClr val="44555F"/>
            </a:solidFill>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rgbClr val="44555F"/>
              </a:solidFill>
              <a:effectLst/>
              <a:latin typeface="+mn-lt"/>
              <a:ea typeface="+mn-ea"/>
              <a:cs typeface="+mn-cs"/>
            </a:rPr>
            <a:t>Hospital</a:t>
          </a:r>
          <a:r>
            <a:rPr lang="en-GB" sz="1100" b="1" baseline="0">
              <a:solidFill>
                <a:srgbClr val="44555F"/>
              </a:solidFill>
              <a:effectLst/>
              <a:latin typeface="+mn-lt"/>
              <a:ea typeface="+mn-ea"/>
              <a:cs typeface="+mn-cs"/>
            </a:rPr>
            <a:t> details are additionally accompanied by trust, region and integrated care system (England only) and local health board (Wales only) information to allow easy benchmarking at national and local levels. </a:t>
          </a:r>
          <a:endParaRPr lang="en-GB">
            <a:solidFill>
              <a:srgbClr val="44555F"/>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rgbClr val="44555F"/>
            </a:solidFill>
          </a:endParaRPr>
        </a:p>
        <a:p>
          <a:pPr eaLnBrk="1" fontAlgn="auto" latinLnBrk="0" hangingPunct="1"/>
          <a:r>
            <a:rPr lang="en-GB" sz="1100">
              <a:solidFill>
                <a:srgbClr val="44555F"/>
              </a:solidFill>
              <a:effectLst/>
              <a:latin typeface="+mn-lt"/>
              <a:ea typeface="+mn-ea"/>
              <a:cs typeface="+mn-cs"/>
            </a:rPr>
            <a:t>Benchmarked</a:t>
          </a:r>
          <a:r>
            <a:rPr lang="en-GB" sz="1100" baseline="0">
              <a:solidFill>
                <a:srgbClr val="44555F"/>
              </a:solidFill>
              <a:effectLst/>
              <a:latin typeface="+mn-lt"/>
              <a:ea typeface="+mn-ea"/>
              <a:cs typeface="+mn-cs"/>
            </a:rPr>
            <a:t> key indicators (BKI) and improvement priorities have been selected based on national standards and guidelines, as well as evidence from supporting services to deliver high-value care. For more information about the rationale for each BKI and improvement priority, please see Tab 3 KPI information. Suggestions to help services achieve improvement priorities can be found in the summary report, Drawing breath.</a:t>
          </a:r>
          <a:endParaRPr lang="en-GB" sz="1100" b="1" baseline="0">
            <a:solidFill>
              <a:srgbClr val="00AAA7"/>
            </a:solidFill>
            <a:effectLst/>
            <a:latin typeface="+mn-lt"/>
            <a:ea typeface="+mn-ea"/>
            <a:cs typeface="+mn-cs"/>
          </a:endParaRPr>
        </a:p>
      </xdr:txBody>
    </xdr:sp>
    <xdr:clientData/>
  </xdr:twoCellAnchor>
  <xdr:twoCellAnchor>
    <xdr:from>
      <xdr:col>0</xdr:col>
      <xdr:colOff>0</xdr:colOff>
      <xdr:row>29</xdr:row>
      <xdr:rowOff>38101</xdr:rowOff>
    </xdr:from>
    <xdr:to>
      <xdr:col>11</xdr:col>
      <xdr:colOff>0</xdr:colOff>
      <xdr:row>35</xdr:row>
      <xdr:rowOff>0</xdr:rowOff>
    </xdr:to>
    <xdr:sp macro="" textlink="">
      <xdr:nvSpPr>
        <xdr:cNvPr id="26" name="TextBox 25">
          <a:extLst>
            <a:ext uri="{FF2B5EF4-FFF2-40B4-BE49-F238E27FC236}">
              <a16:creationId xmlns:a16="http://schemas.microsoft.com/office/drawing/2014/main" id="{8815AA5F-BCEB-4260-92B7-FB94DF1BF948}"/>
            </a:ext>
          </a:extLst>
        </xdr:cNvPr>
        <xdr:cNvSpPr txBox="1"/>
      </xdr:nvSpPr>
      <xdr:spPr>
        <a:xfrm>
          <a:off x="0" y="5715001"/>
          <a:ext cx="10915650" cy="1314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1" u="none" baseline="0">
              <a:solidFill>
                <a:srgbClr val="00AAA7"/>
              </a:solidFill>
            </a:rPr>
            <a:t>The median and interquartile ranges for each key indicator </a:t>
          </a:r>
        </a:p>
        <a:p>
          <a:r>
            <a:rPr lang="en-GB" sz="1100" i="0">
              <a:solidFill>
                <a:srgbClr val="44555F"/>
              </a:solidFill>
              <a:effectLst/>
              <a:latin typeface="+mn-lt"/>
              <a:ea typeface="+mn-ea"/>
              <a:cs typeface="+mn-cs"/>
            </a:rPr>
            <a:t>Table 1 shows the national medians, lower quartiles and upper quartiles for the key indicators that have been presented in the unadjusted benchmarking of hospitals (</a:t>
          </a:r>
          <a:r>
            <a:rPr lang="en-GB" sz="1100" i="0" u="sng">
              <a:solidFill>
                <a:srgbClr val="44555F"/>
              </a:solidFill>
              <a:effectLst/>
              <a:latin typeface="+mn-lt"/>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Table 2</a:t>
          </a:r>
          <a:r>
            <a:rPr lang="en-GB" sz="1100" i="0">
              <a:solidFill>
                <a:srgbClr val="44555F"/>
              </a:solidFill>
              <a:effectLst/>
              <a:latin typeface="+mn-lt"/>
              <a:ea typeface="+mn-ea"/>
              <a:cs typeface="+mn-cs"/>
            </a:rPr>
            <a:t>). The values presented in Tab</a:t>
          </a:r>
          <a:r>
            <a:rPr lang="en-GB" sz="1100" i="0" baseline="0">
              <a:solidFill>
                <a:srgbClr val="44555F"/>
              </a:solidFill>
              <a:effectLst/>
              <a:latin typeface="+mn-lt"/>
              <a:ea typeface="+mn-ea"/>
              <a:cs typeface="+mn-cs"/>
            </a:rPr>
            <a:t> 2 </a:t>
          </a:r>
          <a:r>
            <a:rPr lang="en-GB" sz="1100" i="0" u="none">
              <a:solidFill>
                <a:srgbClr val="44555F"/>
              </a:solidFill>
              <a:effectLst/>
              <a:latin typeface="+mn-lt"/>
              <a:ea typeface="+mn-ea"/>
              <a:cs typeface="+mn-cs"/>
            </a:rPr>
            <a:t>have </a:t>
          </a:r>
          <a:r>
            <a:rPr lang="en-GB" sz="1100" i="0">
              <a:solidFill>
                <a:srgbClr val="44555F"/>
              </a:solidFill>
              <a:effectLst/>
              <a:latin typeface="+mn-lt"/>
              <a:ea typeface="+mn-ea"/>
              <a:cs typeface="+mn-cs"/>
            </a:rPr>
            <a:t>been derived by the method shown visually in the box and whisker plot (Fig 1). More specifically, to create the ‘box’, data for each key indicator were ordered numerically from smallest (whisker; P0) to largest (whisker; P100) to find the median (P50), the middle point of the values. The data are divided into two halves, which are then divided in half again to identify the lower quartile (P25) and the upper quartile (P75).</a:t>
          </a:r>
        </a:p>
        <a:p>
          <a:r>
            <a:rPr lang="en-GB" sz="1100" i="0">
              <a:solidFill>
                <a:srgbClr val="44555F"/>
              </a:solidFill>
              <a:effectLst/>
              <a:latin typeface="+mn-lt"/>
              <a:ea typeface="+mn-ea"/>
              <a:cs typeface="+mn-cs"/>
            </a:rPr>
            <a:t>Please note that small case numbers should be treated with caution as they are less likely to provide an accurate picture of the average level of care delivered to patients across these key indicators</a:t>
          </a:r>
        </a:p>
        <a:p>
          <a:endParaRPr lang="en-GB" sz="1100" b="1" i="0" u="none" baseline="0">
            <a:solidFill>
              <a:srgbClr val="44555F"/>
            </a:solidFill>
            <a:effectLst/>
            <a:latin typeface="+mn-lt"/>
            <a:ea typeface="+mn-ea"/>
            <a:cs typeface="+mn-cs"/>
          </a:endParaRPr>
        </a:p>
        <a:p>
          <a:endParaRPr lang="en-GB" sz="1100" b="1" i="0" u="none" baseline="0">
            <a:solidFill>
              <a:srgbClr val="44555F"/>
            </a:solidFill>
            <a:effectLst/>
            <a:latin typeface="+mn-lt"/>
            <a:ea typeface="+mn-ea"/>
            <a:cs typeface="+mn-cs"/>
          </a:endParaRPr>
        </a:p>
      </xdr:txBody>
    </xdr:sp>
    <xdr:clientData/>
  </xdr:twoCellAnchor>
  <xdr:twoCellAnchor>
    <xdr:from>
      <xdr:col>0</xdr:col>
      <xdr:colOff>0</xdr:colOff>
      <xdr:row>50</xdr:row>
      <xdr:rowOff>0</xdr:rowOff>
    </xdr:from>
    <xdr:to>
      <xdr:col>4</xdr:col>
      <xdr:colOff>333375</xdr:colOff>
      <xdr:row>60</xdr:row>
      <xdr:rowOff>0</xdr:rowOff>
    </xdr:to>
    <xdr:grpSp>
      <xdr:nvGrpSpPr>
        <xdr:cNvPr id="27" name="Group 26">
          <a:extLst>
            <a:ext uri="{FF2B5EF4-FFF2-40B4-BE49-F238E27FC236}">
              <a16:creationId xmlns:a16="http://schemas.microsoft.com/office/drawing/2014/main" id="{4A22D08B-86D3-4943-8940-7B6F50F8EAF0}"/>
            </a:ext>
          </a:extLst>
        </xdr:cNvPr>
        <xdr:cNvGrpSpPr/>
      </xdr:nvGrpSpPr>
      <xdr:grpSpPr>
        <a:xfrm>
          <a:off x="0" y="10772775"/>
          <a:ext cx="4410075" cy="1905000"/>
          <a:chOff x="0" y="0"/>
          <a:chExt cx="3860927" cy="1215868"/>
        </a:xfrm>
      </xdr:grpSpPr>
      <xdr:grpSp>
        <xdr:nvGrpSpPr>
          <xdr:cNvPr id="28" name="Group 27">
            <a:extLst>
              <a:ext uri="{FF2B5EF4-FFF2-40B4-BE49-F238E27FC236}">
                <a16:creationId xmlns:a16="http://schemas.microsoft.com/office/drawing/2014/main" id="{DD65AA06-5707-064A-19DC-12AD97801E6B}"/>
              </a:ext>
            </a:extLst>
          </xdr:cNvPr>
          <xdr:cNvGrpSpPr/>
        </xdr:nvGrpSpPr>
        <xdr:grpSpPr>
          <a:xfrm>
            <a:off x="381000" y="273050"/>
            <a:ext cx="3095625" cy="409575"/>
            <a:chOff x="0" y="0"/>
            <a:chExt cx="3095625" cy="409575"/>
          </a:xfrm>
        </xdr:grpSpPr>
        <xdr:cxnSp macro="">
          <xdr:nvCxnSpPr>
            <xdr:cNvPr id="35" name="Straight Connector 34">
              <a:extLst>
                <a:ext uri="{FF2B5EF4-FFF2-40B4-BE49-F238E27FC236}">
                  <a16:creationId xmlns:a16="http://schemas.microsoft.com/office/drawing/2014/main" id="{D9101FD8-DFB8-E8FC-5599-B580A63EE36E}"/>
                </a:ext>
              </a:extLst>
            </xdr:cNvPr>
            <xdr:cNvCxnSpPr/>
          </xdr:nvCxnSpPr>
          <xdr:spPr>
            <a:xfrm>
              <a:off x="1552575" y="200025"/>
              <a:ext cx="771525" cy="0"/>
            </a:xfrm>
            <a:prstGeom prst="line">
              <a:avLst/>
            </a:prstGeom>
            <a:ln w="25400">
              <a:solidFill>
                <a:srgbClr val="FFCE33"/>
              </a:solidFill>
            </a:ln>
          </xdr:spPr>
          <xdr:style>
            <a:lnRef idx="1">
              <a:schemeClr val="accent1"/>
            </a:lnRef>
            <a:fillRef idx="0">
              <a:schemeClr val="accent1"/>
            </a:fillRef>
            <a:effectRef idx="0">
              <a:schemeClr val="accent1"/>
            </a:effectRef>
            <a:fontRef idx="minor">
              <a:schemeClr val="tx1"/>
            </a:fontRef>
          </xdr:style>
        </xdr:cxnSp>
        <xdr:cxnSp macro="">
          <xdr:nvCxnSpPr>
            <xdr:cNvPr id="36" name="Straight Connector 35">
              <a:extLst>
                <a:ext uri="{FF2B5EF4-FFF2-40B4-BE49-F238E27FC236}">
                  <a16:creationId xmlns:a16="http://schemas.microsoft.com/office/drawing/2014/main" id="{02AC391A-68C1-66E1-9A2B-5209A4D90932}"/>
                </a:ext>
              </a:extLst>
            </xdr:cNvPr>
            <xdr:cNvCxnSpPr/>
          </xdr:nvCxnSpPr>
          <xdr:spPr>
            <a:xfrm>
              <a:off x="781050" y="200025"/>
              <a:ext cx="771525" cy="0"/>
            </a:xfrm>
            <a:prstGeom prst="line">
              <a:avLst/>
            </a:prstGeom>
            <a:ln w="25400">
              <a:solidFill>
                <a:srgbClr val="FFCE33"/>
              </a:solidFill>
            </a:ln>
          </xdr:spPr>
          <xdr:style>
            <a:lnRef idx="1">
              <a:schemeClr val="accent1"/>
            </a:lnRef>
            <a:fillRef idx="0">
              <a:schemeClr val="accent1"/>
            </a:fillRef>
            <a:effectRef idx="0">
              <a:schemeClr val="accent1"/>
            </a:effectRef>
            <a:fontRef idx="minor">
              <a:schemeClr val="tx1"/>
            </a:fontRef>
          </xdr:style>
        </xdr:cxnSp>
        <xdr:grpSp>
          <xdr:nvGrpSpPr>
            <xdr:cNvPr id="37" name="Group 36">
              <a:extLst>
                <a:ext uri="{FF2B5EF4-FFF2-40B4-BE49-F238E27FC236}">
                  <a16:creationId xmlns:a16="http://schemas.microsoft.com/office/drawing/2014/main" id="{52069BB3-50E6-65AB-3FD4-F3765D29DFEB}"/>
                </a:ext>
              </a:extLst>
            </xdr:cNvPr>
            <xdr:cNvGrpSpPr/>
          </xdr:nvGrpSpPr>
          <xdr:grpSpPr>
            <a:xfrm>
              <a:off x="781050" y="0"/>
              <a:ext cx="1543050" cy="409575"/>
              <a:chOff x="0" y="0"/>
              <a:chExt cx="1543050" cy="409575"/>
            </a:xfrm>
          </xdr:grpSpPr>
          <xdr:sp macro="" textlink="">
            <xdr:nvSpPr>
              <xdr:cNvPr id="44" name="Rectangle 43">
                <a:extLst>
                  <a:ext uri="{FF2B5EF4-FFF2-40B4-BE49-F238E27FC236}">
                    <a16:creationId xmlns:a16="http://schemas.microsoft.com/office/drawing/2014/main" id="{839BF53E-62BF-0F0C-58FC-3672AA3A184E}"/>
                  </a:ext>
                </a:extLst>
              </xdr:cNvPr>
              <xdr:cNvSpPr/>
            </xdr:nvSpPr>
            <xdr:spPr>
              <a:xfrm>
                <a:off x="0" y="0"/>
                <a:ext cx="771525" cy="4095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sp macro="" textlink="">
            <xdr:nvSpPr>
              <xdr:cNvPr id="45" name="Rectangle 44">
                <a:extLst>
                  <a:ext uri="{FF2B5EF4-FFF2-40B4-BE49-F238E27FC236}">
                    <a16:creationId xmlns:a16="http://schemas.microsoft.com/office/drawing/2014/main" id="{19755740-B3AF-36F7-6889-6D46831205AA}"/>
                  </a:ext>
                </a:extLst>
              </xdr:cNvPr>
              <xdr:cNvSpPr/>
            </xdr:nvSpPr>
            <xdr:spPr>
              <a:xfrm>
                <a:off x="771525" y="0"/>
                <a:ext cx="771525" cy="4095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grpSp>
        <xdr:grpSp>
          <xdr:nvGrpSpPr>
            <xdr:cNvPr id="38" name="Group 37">
              <a:extLst>
                <a:ext uri="{FF2B5EF4-FFF2-40B4-BE49-F238E27FC236}">
                  <a16:creationId xmlns:a16="http://schemas.microsoft.com/office/drawing/2014/main" id="{701C2E95-9EDD-7600-3537-2D3D1B5D7DB5}"/>
                </a:ext>
              </a:extLst>
            </xdr:cNvPr>
            <xdr:cNvGrpSpPr/>
          </xdr:nvGrpSpPr>
          <xdr:grpSpPr>
            <a:xfrm>
              <a:off x="0" y="104775"/>
              <a:ext cx="781050" cy="200025"/>
              <a:chOff x="0" y="0"/>
              <a:chExt cx="781050" cy="200025"/>
            </a:xfrm>
          </xdr:grpSpPr>
          <xdr:cxnSp macro="">
            <xdr:nvCxnSpPr>
              <xdr:cNvPr id="42" name="Straight Connector 41">
                <a:extLst>
                  <a:ext uri="{FF2B5EF4-FFF2-40B4-BE49-F238E27FC236}">
                    <a16:creationId xmlns:a16="http://schemas.microsoft.com/office/drawing/2014/main" id="{D3231A67-6680-8767-D05A-ECCC23B7EC7D}"/>
                  </a:ext>
                </a:extLst>
              </xdr:cNvPr>
              <xdr:cNvCxnSpPr/>
            </xdr:nvCxnSpPr>
            <xdr:spPr>
              <a:xfrm>
                <a:off x="9525" y="95250"/>
                <a:ext cx="771525" cy="0"/>
              </a:xfrm>
              <a:prstGeom prst="line">
                <a:avLst/>
              </a:prstGeom>
              <a:ln w="25400">
                <a:solidFill>
                  <a:srgbClr val="FF5757"/>
                </a:solidFill>
              </a:ln>
            </xdr:spPr>
            <xdr:style>
              <a:lnRef idx="1">
                <a:schemeClr val="accent1"/>
              </a:lnRef>
              <a:fillRef idx="0">
                <a:schemeClr val="accent1"/>
              </a:fillRef>
              <a:effectRef idx="0">
                <a:schemeClr val="accent1"/>
              </a:effectRef>
              <a:fontRef idx="minor">
                <a:schemeClr val="tx1"/>
              </a:fontRef>
            </xdr:style>
          </xdr:cxnSp>
          <xdr:cxnSp macro="">
            <xdr:nvCxnSpPr>
              <xdr:cNvPr id="43" name="Straight Connector 42">
                <a:extLst>
                  <a:ext uri="{FF2B5EF4-FFF2-40B4-BE49-F238E27FC236}">
                    <a16:creationId xmlns:a16="http://schemas.microsoft.com/office/drawing/2014/main" id="{93836F3D-0521-6C15-5D7A-7D826E9088B2}"/>
                  </a:ext>
                </a:extLst>
              </xdr:cNvPr>
              <xdr:cNvCxnSpPr/>
            </xdr:nvCxnSpPr>
            <xdr:spPr>
              <a:xfrm>
                <a:off x="0" y="0"/>
                <a:ext cx="0" cy="200025"/>
              </a:xfrm>
              <a:prstGeom prst="line">
                <a:avLst/>
              </a:prstGeom>
              <a:ln w="25400">
                <a:solidFill>
                  <a:srgbClr val="FF5757"/>
                </a:solidFill>
              </a:ln>
            </xdr:spPr>
            <xdr:style>
              <a:lnRef idx="1">
                <a:schemeClr val="accent1"/>
              </a:lnRef>
              <a:fillRef idx="0">
                <a:schemeClr val="accent1"/>
              </a:fillRef>
              <a:effectRef idx="0">
                <a:schemeClr val="accent1"/>
              </a:effectRef>
              <a:fontRef idx="minor">
                <a:schemeClr val="tx1"/>
              </a:fontRef>
            </xdr:style>
          </xdr:cxnSp>
        </xdr:grpSp>
        <xdr:grpSp>
          <xdr:nvGrpSpPr>
            <xdr:cNvPr id="39" name="Group 38">
              <a:extLst>
                <a:ext uri="{FF2B5EF4-FFF2-40B4-BE49-F238E27FC236}">
                  <a16:creationId xmlns:a16="http://schemas.microsoft.com/office/drawing/2014/main" id="{F49A5A24-F199-8222-C0A7-816C94044907}"/>
                </a:ext>
              </a:extLst>
            </xdr:cNvPr>
            <xdr:cNvGrpSpPr/>
          </xdr:nvGrpSpPr>
          <xdr:grpSpPr>
            <a:xfrm>
              <a:off x="2324100" y="104775"/>
              <a:ext cx="771525" cy="200025"/>
              <a:chOff x="0" y="0"/>
              <a:chExt cx="771525" cy="200025"/>
            </a:xfrm>
          </xdr:grpSpPr>
          <xdr:cxnSp macro="">
            <xdr:nvCxnSpPr>
              <xdr:cNvPr id="40" name="Straight Connector 39">
                <a:extLst>
                  <a:ext uri="{FF2B5EF4-FFF2-40B4-BE49-F238E27FC236}">
                    <a16:creationId xmlns:a16="http://schemas.microsoft.com/office/drawing/2014/main" id="{E627F566-0341-118C-4A1D-9920B31D5D0D}"/>
                  </a:ext>
                </a:extLst>
              </xdr:cNvPr>
              <xdr:cNvCxnSpPr/>
            </xdr:nvCxnSpPr>
            <xdr:spPr>
              <a:xfrm>
                <a:off x="0" y="95250"/>
                <a:ext cx="771525" cy="0"/>
              </a:xfrm>
              <a:prstGeom prst="line">
                <a:avLst/>
              </a:prstGeom>
              <a:ln w="25400">
                <a:solidFill>
                  <a:srgbClr val="92D050"/>
                </a:solidFill>
              </a:ln>
            </xdr:spPr>
            <xdr:style>
              <a:lnRef idx="1">
                <a:schemeClr val="accent1"/>
              </a:lnRef>
              <a:fillRef idx="0">
                <a:schemeClr val="accent1"/>
              </a:fillRef>
              <a:effectRef idx="0">
                <a:schemeClr val="accent1"/>
              </a:effectRef>
              <a:fontRef idx="minor">
                <a:schemeClr val="tx1"/>
              </a:fontRef>
            </xdr:style>
          </xdr:cxnSp>
          <xdr:cxnSp macro="">
            <xdr:nvCxnSpPr>
              <xdr:cNvPr id="41" name="Straight Connector 40">
                <a:extLst>
                  <a:ext uri="{FF2B5EF4-FFF2-40B4-BE49-F238E27FC236}">
                    <a16:creationId xmlns:a16="http://schemas.microsoft.com/office/drawing/2014/main" id="{F884831F-0664-DA95-DD18-F2EEAD6CECBC}"/>
                  </a:ext>
                </a:extLst>
              </xdr:cNvPr>
              <xdr:cNvCxnSpPr/>
            </xdr:nvCxnSpPr>
            <xdr:spPr>
              <a:xfrm>
                <a:off x="771525" y="0"/>
                <a:ext cx="0" cy="200025"/>
              </a:xfrm>
              <a:prstGeom prst="line">
                <a:avLst/>
              </a:prstGeom>
              <a:ln w="25400">
                <a:solidFill>
                  <a:srgbClr val="92D050"/>
                </a:solidFill>
              </a:ln>
            </xdr:spPr>
            <xdr:style>
              <a:lnRef idx="1">
                <a:schemeClr val="accent1"/>
              </a:lnRef>
              <a:fillRef idx="0">
                <a:schemeClr val="accent1"/>
              </a:fillRef>
              <a:effectRef idx="0">
                <a:schemeClr val="accent1"/>
              </a:effectRef>
              <a:fontRef idx="minor">
                <a:schemeClr val="tx1"/>
              </a:fontRef>
            </xdr:style>
          </xdr:cxnSp>
        </xdr:grpSp>
      </xdr:grpSp>
      <xdr:sp macro="" textlink="">
        <xdr:nvSpPr>
          <xdr:cNvPr id="29" name="Text Box 2">
            <a:extLst>
              <a:ext uri="{FF2B5EF4-FFF2-40B4-BE49-F238E27FC236}">
                <a16:creationId xmlns:a16="http://schemas.microsoft.com/office/drawing/2014/main" id="{D92813C4-1739-CF6D-739B-5E2A733E4DD0}"/>
              </a:ext>
            </a:extLst>
          </xdr:cNvPr>
          <xdr:cNvSpPr txBox="1">
            <a:spLocks noChangeArrowheads="1"/>
          </xdr:cNvSpPr>
        </xdr:nvSpPr>
        <xdr:spPr bwMode="auto">
          <a:xfrm>
            <a:off x="0" y="0"/>
            <a:ext cx="775334" cy="441959"/>
          </a:xfrm>
          <a:prstGeom prst="rect">
            <a:avLst/>
          </a:prstGeom>
          <a:noFill/>
          <a:ln w="9525">
            <a:noFill/>
            <a:miter lim="800000"/>
            <a:headEnd/>
            <a:tailEnd/>
          </a:ln>
        </xdr:spPr>
        <xdr:txBody>
          <a:bodyPr rot="0" vert="horz" wrap="square" lIns="91440" tIns="45720" rIns="91440" bIns="45720" anchor="t" anchorCtr="0">
            <a:spAutoFit/>
          </a:bodyPr>
          <a:lstStyle/>
          <a:p>
            <a:pPr algn="ctr"/>
            <a:r>
              <a:rPr lang="en-GB" sz="1100">
                <a:solidFill>
                  <a:srgbClr val="44555F"/>
                </a:solidFill>
                <a:effectLst/>
                <a:latin typeface="Calibri" panose="020F0502020204030204" pitchFamily="34" charset="0"/>
                <a:ea typeface="Calibri" panose="020F0502020204030204" pitchFamily="34" charset="0"/>
                <a:cs typeface="Times New Roman" panose="02020603050405020304" pitchFamily="18" charset="0"/>
              </a:rPr>
              <a:t>Whisker</a:t>
            </a:r>
            <a:endParaRPr lang="en-GB" sz="1100">
              <a:solidFill>
                <a:srgbClr val="41555F"/>
              </a:solidFill>
              <a:effectLst/>
              <a:latin typeface="Calibri" panose="020F0502020204030204" pitchFamily="34" charset="0"/>
              <a:ea typeface="Calibri" panose="020F0502020204030204" pitchFamily="34" charset="0"/>
              <a:cs typeface="Times New Roman" panose="02020603050405020304" pitchFamily="18" charset="0"/>
            </a:endParaRPr>
          </a:p>
          <a:p>
            <a:pPr algn="ctr"/>
            <a:r>
              <a:rPr lang="en-GB" sz="1100">
                <a:solidFill>
                  <a:srgbClr val="44555F"/>
                </a:solidFill>
                <a:effectLst/>
                <a:latin typeface="Calibri" panose="020F0502020204030204" pitchFamily="34" charset="0"/>
                <a:ea typeface="Calibri" panose="020F0502020204030204" pitchFamily="34" charset="0"/>
                <a:cs typeface="Times New Roman" panose="02020603050405020304" pitchFamily="18" charset="0"/>
              </a:rPr>
              <a:t>(P0)</a:t>
            </a:r>
            <a:endParaRPr lang="en-GB" sz="1100">
              <a:solidFill>
                <a:srgbClr val="41555F"/>
              </a:solidFill>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30" name="Text Box 2">
            <a:extLst>
              <a:ext uri="{FF2B5EF4-FFF2-40B4-BE49-F238E27FC236}">
                <a16:creationId xmlns:a16="http://schemas.microsoft.com/office/drawing/2014/main" id="{95254825-BC56-F888-DCB6-241FA46D6148}"/>
              </a:ext>
            </a:extLst>
          </xdr:cNvPr>
          <xdr:cNvSpPr txBox="1">
            <a:spLocks noChangeArrowheads="1"/>
          </xdr:cNvSpPr>
        </xdr:nvSpPr>
        <xdr:spPr bwMode="auto">
          <a:xfrm>
            <a:off x="3085593" y="0"/>
            <a:ext cx="775334" cy="441959"/>
          </a:xfrm>
          <a:prstGeom prst="rect">
            <a:avLst/>
          </a:prstGeom>
          <a:noFill/>
          <a:ln w="9525">
            <a:noFill/>
            <a:miter lim="800000"/>
            <a:headEnd/>
            <a:tailEnd/>
          </a:ln>
        </xdr:spPr>
        <xdr:txBody>
          <a:bodyPr rot="0" vert="horz" wrap="square" lIns="91440" tIns="45720" rIns="91440" bIns="45720" anchor="t" anchorCtr="0">
            <a:spAutoFit/>
          </a:bodyPr>
          <a:lstStyle/>
          <a:p>
            <a:pPr algn="ctr"/>
            <a:r>
              <a:rPr lang="en-GB" sz="1100">
                <a:solidFill>
                  <a:srgbClr val="44555F"/>
                </a:solidFill>
                <a:effectLst/>
                <a:latin typeface="Calibri" panose="020F0502020204030204" pitchFamily="34" charset="0"/>
                <a:ea typeface="Calibri" panose="020F0502020204030204" pitchFamily="34" charset="0"/>
                <a:cs typeface="Times New Roman" panose="02020603050405020304" pitchFamily="18" charset="0"/>
              </a:rPr>
              <a:t>Whisker</a:t>
            </a:r>
            <a:endParaRPr lang="en-GB" sz="1100">
              <a:solidFill>
                <a:srgbClr val="41555F"/>
              </a:solidFill>
              <a:effectLst/>
              <a:latin typeface="Calibri" panose="020F0502020204030204" pitchFamily="34" charset="0"/>
              <a:ea typeface="Calibri" panose="020F0502020204030204" pitchFamily="34" charset="0"/>
              <a:cs typeface="Times New Roman" panose="02020603050405020304" pitchFamily="18" charset="0"/>
            </a:endParaRPr>
          </a:p>
          <a:p>
            <a:pPr algn="ctr"/>
            <a:r>
              <a:rPr lang="en-GB" sz="1100">
                <a:solidFill>
                  <a:srgbClr val="44555F"/>
                </a:solidFill>
                <a:effectLst/>
                <a:latin typeface="Calibri" panose="020F0502020204030204" pitchFamily="34" charset="0"/>
                <a:ea typeface="Calibri" panose="020F0502020204030204" pitchFamily="34" charset="0"/>
                <a:cs typeface="Times New Roman" panose="02020603050405020304" pitchFamily="18" charset="0"/>
              </a:rPr>
              <a:t>(P100)</a:t>
            </a:r>
            <a:endParaRPr lang="en-GB" sz="1100">
              <a:solidFill>
                <a:srgbClr val="41555F"/>
              </a:solidFill>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31" name="Text Box 2">
            <a:extLst>
              <a:ext uri="{FF2B5EF4-FFF2-40B4-BE49-F238E27FC236}">
                <a16:creationId xmlns:a16="http://schemas.microsoft.com/office/drawing/2014/main" id="{0287A99F-ACBA-E3BA-4EE6-31AF2DEBC71B}"/>
              </a:ext>
            </a:extLst>
          </xdr:cNvPr>
          <xdr:cNvSpPr txBox="1">
            <a:spLocks noChangeArrowheads="1"/>
          </xdr:cNvSpPr>
        </xdr:nvSpPr>
        <xdr:spPr bwMode="auto">
          <a:xfrm>
            <a:off x="387273" y="602931"/>
            <a:ext cx="774699" cy="612774"/>
          </a:xfrm>
          <a:prstGeom prst="rect">
            <a:avLst/>
          </a:prstGeom>
          <a:noFill/>
          <a:ln w="9525">
            <a:noFill/>
            <a:miter lim="800000"/>
            <a:headEnd/>
            <a:tailEnd/>
          </a:ln>
        </xdr:spPr>
        <xdr:txBody>
          <a:bodyPr rot="0" vert="horz" wrap="square" lIns="91440" tIns="45720" rIns="91440" bIns="45720" anchor="t" anchorCtr="0">
            <a:spAutoFit/>
          </a:bodyPr>
          <a:lstStyle/>
          <a:p>
            <a:pPr algn="ctr"/>
            <a:r>
              <a:rPr lang="en-GB" sz="1100">
                <a:solidFill>
                  <a:srgbClr val="44555F"/>
                </a:solidFill>
                <a:effectLst/>
                <a:latin typeface="Calibri" panose="020F0502020204030204" pitchFamily="34" charset="0"/>
                <a:ea typeface="Calibri" panose="020F0502020204030204" pitchFamily="34" charset="0"/>
                <a:cs typeface="Times New Roman" panose="02020603050405020304" pitchFamily="18" charset="0"/>
              </a:rPr>
              <a:t>Lower quartile</a:t>
            </a:r>
            <a:endParaRPr lang="en-GB" sz="1100">
              <a:solidFill>
                <a:srgbClr val="41555F"/>
              </a:solidFill>
              <a:effectLst/>
              <a:latin typeface="Calibri" panose="020F0502020204030204" pitchFamily="34" charset="0"/>
              <a:ea typeface="Calibri" panose="020F0502020204030204" pitchFamily="34" charset="0"/>
              <a:cs typeface="Times New Roman" panose="02020603050405020304" pitchFamily="18" charset="0"/>
            </a:endParaRPr>
          </a:p>
          <a:p>
            <a:pPr algn="ctr"/>
            <a:r>
              <a:rPr lang="en-GB" sz="1100">
                <a:solidFill>
                  <a:srgbClr val="44555F"/>
                </a:solidFill>
                <a:effectLst/>
                <a:latin typeface="Calibri" panose="020F0502020204030204" pitchFamily="34" charset="0"/>
                <a:ea typeface="Calibri" panose="020F0502020204030204" pitchFamily="34" charset="0"/>
                <a:cs typeface="Times New Roman" panose="02020603050405020304" pitchFamily="18" charset="0"/>
              </a:rPr>
              <a:t>(P25)</a:t>
            </a:r>
            <a:endParaRPr lang="en-GB" sz="1100">
              <a:solidFill>
                <a:srgbClr val="41555F"/>
              </a:solidFill>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32" name="Text Box 2">
            <a:extLst>
              <a:ext uri="{FF2B5EF4-FFF2-40B4-BE49-F238E27FC236}">
                <a16:creationId xmlns:a16="http://schemas.microsoft.com/office/drawing/2014/main" id="{3AE92403-64B2-3CDC-2634-7E6E6CF6C28C}"/>
              </a:ext>
            </a:extLst>
          </xdr:cNvPr>
          <xdr:cNvSpPr txBox="1">
            <a:spLocks noChangeArrowheads="1"/>
          </xdr:cNvSpPr>
        </xdr:nvSpPr>
        <xdr:spPr bwMode="auto">
          <a:xfrm>
            <a:off x="2749009" y="603094"/>
            <a:ext cx="774699" cy="612774"/>
          </a:xfrm>
          <a:prstGeom prst="rect">
            <a:avLst/>
          </a:prstGeom>
          <a:noFill/>
          <a:ln w="9525">
            <a:noFill/>
            <a:miter lim="800000"/>
            <a:headEnd/>
            <a:tailEnd/>
          </a:ln>
        </xdr:spPr>
        <xdr:txBody>
          <a:bodyPr rot="0" vert="horz" wrap="square" lIns="91440" tIns="45720" rIns="91440" bIns="45720" anchor="t" anchorCtr="0">
            <a:spAutoFit/>
          </a:bodyPr>
          <a:lstStyle/>
          <a:p>
            <a:pPr algn="ctr"/>
            <a:r>
              <a:rPr lang="en-GB" sz="1100">
                <a:solidFill>
                  <a:srgbClr val="44555F"/>
                </a:solidFill>
                <a:effectLst/>
                <a:latin typeface="Calibri" panose="020F0502020204030204" pitchFamily="34" charset="0"/>
                <a:ea typeface="Calibri" panose="020F0502020204030204" pitchFamily="34" charset="0"/>
                <a:cs typeface="Times New Roman" panose="02020603050405020304" pitchFamily="18" charset="0"/>
              </a:rPr>
              <a:t>Upper</a:t>
            </a:r>
            <a:endParaRPr lang="en-GB" sz="1100">
              <a:solidFill>
                <a:srgbClr val="41555F"/>
              </a:solidFill>
              <a:effectLst/>
              <a:latin typeface="Calibri" panose="020F0502020204030204" pitchFamily="34" charset="0"/>
              <a:ea typeface="Calibri" panose="020F0502020204030204" pitchFamily="34" charset="0"/>
              <a:cs typeface="Times New Roman" panose="02020603050405020304" pitchFamily="18" charset="0"/>
            </a:endParaRPr>
          </a:p>
          <a:p>
            <a:pPr algn="ctr"/>
            <a:r>
              <a:rPr lang="en-GB" sz="1100">
                <a:solidFill>
                  <a:srgbClr val="44555F"/>
                </a:solidFill>
                <a:effectLst/>
                <a:latin typeface="Calibri" panose="020F0502020204030204" pitchFamily="34" charset="0"/>
                <a:ea typeface="Calibri" panose="020F0502020204030204" pitchFamily="34" charset="0"/>
                <a:cs typeface="Times New Roman" panose="02020603050405020304" pitchFamily="18" charset="0"/>
              </a:rPr>
              <a:t>quartile</a:t>
            </a:r>
            <a:endParaRPr lang="en-GB" sz="1100">
              <a:solidFill>
                <a:srgbClr val="41555F"/>
              </a:solidFill>
              <a:effectLst/>
              <a:latin typeface="Calibri" panose="020F0502020204030204" pitchFamily="34" charset="0"/>
              <a:ea typeface="Calibri" panose="020F0502020204030204" pitchFamily="34" charset="0"/>
              <a:cs typeface="Times New Roman" panose="02020603050405020304" pitchFamily="18" charset="0"/>
            </a:endParaRPr>
          </a:p>
          <a:p>
            <a:pPr algn="ctr"/>
            <a:r>
              <a:rPr lang="en-GB" sz="1100">
                <a:solidFill>
                  <a:srgbClr val="44555F"/>
                </a:solidFill>
                <a:effectLst/>
                <a:latin typeface="Calibri" panose="020F0502020204030204" pitchFamily="34" charset="0"/>
                <a:ea typeface="Calibri" panose="020F0502020204030204" pitchFamily="34" charset="0"/>
                <a:cs typeface="Times New Roman" panose="02020603050405020304" pitchFamily="18" charset="0"/>
              </a:rPr>
              <a:t>(P75)</a:t>
            </a:r>
            <a:endParaRPr lang="en-GB" sz="1100">
              <a:solidFill>
                <a:srgbClr val="41555F"/>
              </a:solidFill>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33" name="Text Box 2">
            <a:extLst>
              <a:ext uri="{FF2B5EF4-FFF2-40B4-BE49-F238E27FC236}">
                <a16:creationId xmlns:a16="http://schemas.microsoft.com/office/drawing/2014/main" id="{D29BA3D9-96BF-DC4C-BC30-ED45A881EC90}"/>
              </a:ext>
            </a:extLst>
          </xdr:cNvPr>
          <xdr:cNvSpPr txBox="1">
            <a:spLocks noChangeArrowheads="1"/>
          </xdr:cNvSpPr>
        </xdr:nvSpPr>
        <xdr:spPr bwMode="auto">
          <a:xfrm>
            <a:off x="1549095" y="704200"/>
            <a:ext cx="774699" cy="441959"/>
          </a:xfrm>
          <a:prstGeom prst="rect">
            <a:avLst/>
          </a:prstGeom>
          <a:noFill/>
          <a:ln w="9525">
            <a:noFill/>
            <a:miter lim="800000"/>
            <a:headEnd/>
            <a:tailEnd/>
          </a:ln>
        </xdr:spPr>
        <xdr:txBody>
          <a:bodyPr rot="0" vert="horz" wrap="square" lIns="91440" tIns="45720" rIns="91440" bIns="45720" anchor="t" anchorCtr="0">
            <a:spAutoFit/>
          </a:bodyPr>
          <a:lstStyle/>
          <a:p>
            <a:pPr algn="ctr"/>
            <a:r>
              <a:rPr lang="en-GB" sz="1100">
                <a:solidFill>
                  <a:srgbClr val="44555F"/>
                </a:solidFill>
                <a:effectLst/>
                <a:latin typeface="Calibri" panose="020F0502020204030204" pitchFamily="34" charset="0"/>
                <a:ea typeface="Calibri" panose="020F0502020204030204" pitchFamily="34" charset="0"/>
                <a:cs typeface="Times New Roman" panose="02020603050405020304" pitchFamily="18" charset="0"/>
              </a:rPr>
              <a:t>Median</a:t>
            </a:r>
            <a:endParaRPr lang="en-GB" sz="1100">
              <a:solidFill>
                <a:srgbClr val="41555F"/>
              </a:solidFill>
              <a:effectLst/>
              <a:latin typeface="Calibri" panose="020F0502020204030204" pitchFamily="34" charset="0"/>
              <a:ea typeface="Calibri" panose="020F0502020204030204" pitchFamily="34" charset="0"/>
              <a:cs typeface="Times New Roman" panose="02020603050405020304" pitchFamily="18" charset="0"/>
            </a:endParaRPr>
          </a:p>
          <a:p>
            <a:pPr algn="ctr"/>
            <a:r>
              <a:rPr lang="en-GB" sz="1100">
                <a:solidFill>
                  <a:srgbClr val="44555F"/>
                </a:solidFill>
                <a:effectLst/>
                <a:latin typeface="Calibri" panose="020F0502020204030204" pitchFamily="34" charset="0"/>
                <a:ea typeface="Calibri" panose="020F0502020204030204" pitchFamily="34" charset="0"/>
                <a:cs typeface="Times New Roman" panose="02020603050405020304" pitchFamily="18" charset="0"/>
              </a:rPr>
              <a:t>(P50)</a:t>
            </a:r>
            <a:endParaRPr lang="en-GB" sz="1100">
              <a:solidFill>
                <a:srgbClr val="41555F"/>
              </a:solidFill>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34" name="Text Box 2">
            <a:extLst>
              <a:ext uri="{FF2B5EF4-FFF2-40B4-BE49-F238E27FC236}">
                <a16:creationId xmlns:a16="http://schemas.microsoft.com/office/drawing/2014/main" id="{58049875-63FD-9577-9BE2-D9F1D29B777F}"/>
              </a:ext>
            </a:extLst>
          </xdr:cNvPr>
          <xdr:cNvSpPr txBox="1">
            <a:spLocks noChangeArrowheads="1"/>
          </xdr:cNvSpPr>
        </xdr:nvSpPr>
        <xdr:spPr bwMode="auto">
          <a:xfrm>
            <a:off x="1561793" y="0"/>
            <a:ext cx="774699" cy="271779"/>
          </a:xfrm>
          <a:prstGeom prst="rect">
            <a:avLst/>
          </a:prstGeom>
          <a:noFill/>
          <a:ln w="9525">
            <a:noFill/>
            <a:miter lim="800000"/>
            <a:headEnd/>
            <a:tailEnd/>
          </a:ln>
        </xdr:spPr>
        <xdr:txBody>
          <a:bodyPr rot="0" vert="horz" wrap="square" lIns="91440" tIns="45720" rIns="91440" bIns="45720" anchor="t" anchorCtr="0">
            <a:spAutoFit/>
          </a:bodyPr>
          <a:lstStyle/>
          <a:p>
            <a:pPr algn="ctr"/>
            <a:r>
              <a:rPr lang="en-GB" sz="1100">
                <a:solidFill>
                  <a:srgbClr val="44555F"/>
                </a:solidFill>
                <a:effectLst/>
                <a:latin typeface="Calibri" panose="020F0502020204030204" pitchFamily="34" charset="0"/>
                <a:ea typeface="Calibri" panose="020F0502020204030204" pitchFamily="34" charset="0"/>
                <a:cs typeface="Times New Roman" panose="02020603050405020304" pitchFamily="18" charset="0"/>
              </a:rPr>
              <a:t>Box</a:t>
            </a:r>
            <a:endParaRPr lang="en-GB" sz="1100">
              <a:solidFill>
                <a:srgbClr val="41555F"/>
              </a:solidFill>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twoCellAnchor editAs="oneCell">
    <xdr:from>
      <xdr:col>0</xdr:col>
      <xdr:colOff>0</xdr:colOff>
      <xdr:row>0</xdr:row>
      <xdr:rowOff>0</xdr:rowOff>
    </xdr:from>
    <xdr:to>
      <xdr:col>9</xdr:col>
      <xdr:colOff>361950</xdr:colOff>
      <xdr:row>16</xdr:row>
      <xdr:rowOff>81915</xdr:rowOff>
    </xdr:to>
    <xdr:pic>
      <xdr:nvPicPr>
        <xdr:cNvPr id="46" name="Picture 45">
          <a:extLst>
            <a:ext uri="{FF2B5EF4-FFF2-40B4-BE49-F238E27FC236}">
              <a16:creationId xmlns:a16="http://schemas.microsoft.com/office/drawing/2014/main" id="{D41CD92B-705F-4F06-9D25-C85F478E2E14}"/>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b="78991"/>
        <a:stretch/>
      </xdr:blipFill>
      <xdr:spPr bwMode="auto">
        <a:xfrm>
          <a:off x="0" y="0"/>
          <a:ext cx="9334500" cy="3129915"/>
        </a:xfrm>
        <a:prstGeom prst="rect">
          <a:avLst/>
        </a:prstGeom>
        <a:noFill/>
        <a:ln>
          <a:noFill/>
        </a:ln>
        <a:extLst>
          <a:ext uri="{FAA26D3D-D897-4be2-8F04-BA451C77F1D7}">
            <ma14:placeholderFlag xmlns:wpc="http://schemas.microsoft.com/office/word/2010/wordprocessingCanvas" xmlns:cx="http://schemas.microsoft.com/office/drawing/2014/chartex" xmlns:cx1="http://schemas.microsoft.com/office/drawing/2015/9/8/chartex" xmlns:cx2="http://schemas.microsoft.com/office/drawing/2015/10/21/chartex" xmlns:cx3="http://schemas.microsoft.com/office/drawing/2016/5/9/chartex" xmlns:cx4="http://schemas.microsoft.com/office/drawing/2016/5/10/chartex" xmlns:cx5="http://schemas.microsoft.com/office/drawing/2016/5/11/chartex" xmlns:cx6="http://schemas.microsoft.com/office/drawing/2016/5/12/chartex" xmlns:cx7="http://schemas.microsoft.com/office/drawing/2016/5/13/chartex" xmlns:cx8="http://schemas.microsoft.com/office/drawing/2016/5/14/chartex" xmlns:mc="http://schemas.openxmlformats.org/markup-compatibility/2006" xmlns:aink="http://schemas.microsoft.com/office/drawing/2016/ink" xmlns:am3d="http://schemas.microsoft.com/office/drawing/2017/model3d" xmlns:r="http://schemas.openxmlformats.org/officeDocument/2006/relationships" xmlns:m="http://schemas.openxmlformats.org/officeDocument/2006/math" xmlns:wp14="http://schemas.microsoft.com/office/word/2010/wordprocessingDrawing" xmlns:wp="http://schemas.openxmlformats.org/drawingml/2006/wordprocessingDrawing" xmlns:w14="http://schemas.microsoft.com/office/word/2010/wordml" xmlns:w15="http://schemas.microsoft.com/office/word/2012/wordml" xmlns:w16cid="http://schemas.microsoft.com/office/word/2016/wordml/cid" xmlns:w16se="http://schemas.microsoft.com/office/word/2015/wordml/symex" xmlns:wpg="http://schemas.microsoft.com/office/word/2010/wordprocessingGroup" xmlns:wpi="http://schemas.microsoft.com/office/word/2010/wordprocessingInk" xmlns:wne="http://schemas.microsoft.com/office/word/2006/wordml" xmlns:wps="http://schemas.microsoft.com/office/word/2010/wordprocessingShape" xmlns:pic="http://schemas.openxmlformats.org/drawingml/2006/picture" xmlns="" xmlns:mo="http://schemas.microsoft.com/office/mac/office/2008/main" xmlns:mv="urn:schemas-microsoft-com:mac:vml" xmlns:o="urn:schemas-microsoft-com:office:office" xmlns:v="urn:schemas-microsoft-com:vml" xmlns:w10="urn:schemas-microsoft-com:office:word" xmlns:w="http://schemas.openxmlformats.org/wordprocessingml/2006/main" xmlns:ma14="http://schemas.microsoft.com/office/mac/drawingml/2011/main" xmlns:lc="http://schemas.openxmlformats.org/drawingml/2006/lockedCanvas"/>
          </a:ext>
        </a:extLst>
      </xdr:spPr>
    </xdr:pic>
    <xdr:clientData/>
  </xdr:twoCellAnchor>
</xdr:wsDr>
</file>

<file path=xl/drawings/drawing9.xml><?xml version="1.0" encoding="utf-8"?>
<xdr:wsDr xmlns:xdr="http://schemas.openxmlformats.org/drawingml/2006/spreadsheetDrawing" xmlns:a="http://schemas.openxmlformats.org/drawingml/2006/main">
  <xdr:oneCellAnchor>
    <xdr:from>
      <xdr:col>0</xdr:col>
      <xdr:colOff>0</xdr:colOff>
      <xdr:row>0</xdr:row>
      <xdr:rowOff>0</xdr:rowOff>
    </xdr:from>
    <xdr:ext cx="7877174" cy="1304925"/>
    <xdr:pic>
      <xdr:nvPicPr>
        <xdr:cNvPr id="2" name="Picture 1" descr="Macintosh HD:Users:Studio:Desktop:Work:Stuff:NACAP:NACAP_letterhead_LS.jpg">
          <a:extLst>
            <a:ext uri="{FF2B5EF4-FFF2-40B4-BE49-F238E27FC236}">
              <a16:creationId xmlns:a16="http://schemas.microsoft.com/office/drawing/2014/main" id="{68BE06F3-CD4B-46C8-8EA7-E228F3E08E64}"/>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74988"/>
        <a:stretch/>
      </xdr:blipFill>
      <xdr:spPr bwMode="auto">
        <a:xfrm>
          <a:off x="0" y="0"/>
          <a:ext cx="7877174" cy="1304925"/>
        </a:xfrm>
        <a:prstGeom prst="rect">
          <a:avLst/>
        </a:prstGeom>
        <a:noFill/>
        <a:ln>
          <a:noFill/>
        </a:ln>
        <a:extLst>
          <a:ext uri="{FAA26D3D-D897-4be2-8F04-BA451C77F1D7}">
            <ma14:placeholderFlag xmlns:wpc="http://schemas.microsoft.com/office/word/2010/wordprocessingCanvas" xmlns:mc="http://schemas.openxmlformats.org/markup-compatibility/2006" xmlns:r="http://schemas.openxmlformats.org/officeDocument/2006/relationships" xmlns:m="http://schemas.openxmlformats.org/officeDocument/2006/math" xmlns:wp14="http://schemas.microsoft.com/office/word/2010/wordprocessingDrawing" xmlns:wp="http://schemas.openxmlformats.org/drawingml/2006/wordprocessingDrawing" xmlns:w14="http://schemas.microsoft.com/office/word/2010/wordml" xmlns:wpg="http://schemas.microsoft.com/office/word/2010/wordprocessingGroup" xmlns:wpi="http://schemas.microsoft.com/office/word/2010/wordprocessingInk" xmlns:wne="http://schemas.microsoft.com/office/word/2006/wordml" xmlns:wps="http://schemas.microsoft.com/office/word/2010/wordprocessingShape" xmlns:pic="http://schemas.openxmlformats.org/drawingml/2006/picture" xmlns:ma14="http://schemas.microsoft.com/office/mac/drawingml/2011/main" xmlns:w="http://schemas.openxmlformats.org/wordprocessingml/2006/main" xmlns:w10="urn:schemas-microsoft-com:office:word" xmlns:v="urn:schemas-microsoft-com:vml" xmlns:o="urn:schemas-microsoft-com:office:office" xmlns:mv="urn:schemas-microsoft-com:mac:vml" xmlns:mo="http://schemas.microsoft.com/office/mac/office/2008/main" xmlns="" xmlns:lc="http://schemas.openxmlformats.org/drawingml/2006/lockedCanvas"/>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PD%20benchmarking/COPD_benchmarking_FINAL_PASSWOR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YP%20benchmarking/CYP_benchmarking_FINA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R%20benchmarking/PR_benchmarking_FINAL_PASSWOR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Benchmarked Key Indicators"/>
      <sheetName val="KPI rationale"/>
      <sheetName val="ICS"/>
    </sheetNames>
    <sheetDataSet>
      <sheetData sheetId="0" refreshError="1"/>
      <sheetData sheetId="1" refreshError="1"/>
      <sheetData sheetId="2" refreshError="1"/>
      <sheetData sheetId="3">
        <row r="1">
          <cell r="A1" t="str">
            <v xml:space="preserve">Hospital code </v>
          </cell>
          <cell r="B1" t="str">
            <v xml:space="preserve">Region </v>
          </cell>
          <cell r="C1" t="str">
            <v>ICS</v>
          </cell>
          <cell r="D1" t="str">
            <v xml:space="preserve">Hospital name </v>
          </cell>
          <cell r="E1" t="str">
            <v xml:space="preserve">Trust name </v>
          </cell>
          <cell r="F1" t="str">
            <v>Country</v>
          </cell>
        </row>
        <row r="2">
          <cell r="A2" t="str">
            <v>BED</v>
          </cell>
          <cell r="B2" t="str">
            <v xml:space="preserve">East of England </v>
          </cell>
          <cell r="C2" t="str">
            <v xml:space="preserve">Bedfordshire, Luton and Milton Keynes </v>
          </cell>
          <cell r="D2" t="str">
            <v>Bedford Hospital</v>
          </cell>
          <cell r="E2" t="str">
            <v>Bedford Hospital NHS Trust</v>
          </cell>
          <cell r="F2" t="str">
            <v>England</v>
          </cell>
        </row>
        <row r="3">
          <cell r="A3" t="str">
            <v>LDH</v>
          </cell>
          <cell r="B3" t="str">
            <v xml:space="preserve">East of England </v>
          </cell>
          <cell r="C3" t="str">
            <v xml:space="preserve">Bedfordshire, Luton and Milton Keynes </v>
          </cell>
          <cell r="D3" t="str">
            <v>Luton &amp; Dunstable Hospital</v>
          </cell>
          <cell r="E3" t="str">
            <v>Luton and Dunstable University Hospital NHS Foundation Trust</v>
          </cell>
          <cell r="F3" t="str">
            <v>England</v>
          </cell>
        </row>
        <row r="4">
          <cell r="A4" t="str">
            <v>MKH</v>
          </cell>
          <cell r="B4" t="str">
            <v xml:space="preserve">East of England </v>
          </cell>
          <cell r="C4" t="str">
            <v xml:space="preserve">Bedfordshire, Luton and Milton Keynes </v>
          </cell>
          <cell r="D4" t="str">
            <v>Milton Keynes General Hospital</v>
          </cell>
          <cell r="E4" t="str">
            <v>Milton Keynes University Hospital NHS Foundation Trust</v>
          </cell>
          <cell r="F4" t="str">
            <v>England</v>
          </cell>
        </row>
        <row r="5">
          <cell r="A5" t="str">
            <v>ADD</v>
          </cell>
          <cell r="B5" t="str">
            <v xml:space="preserve">East of England </v>
          </cell>
          <cell r="C5" t="str">
            <v xml:space="preserve">Cambridgeshire and Peterborough </v>
          </cell>
          <cell r="D5" t="str">
            <v>Addenbrooke's Hospital</v>
          </cell>
          <cell r="E5" t="str">
            <v>Cambridge University Hospitals NHS Foundation Trust</v>
          </cell>
          <cell r="F5" t="str">
            <v>England</v>
          </cell>
        </row>
        <row r="6">
          <cell r="A6" t="str">
            <v>HIN</v>
          </cell>
          <cell r="B6" t="str">
            <v xml:space="preserve">East of England </v>
          </cell>
          <cell r="C6" t="str">
            <v xml:space="preserve">Cambridgeshire and Peterborough </v>
          </cell>
          <cell r="D6" t="str">
            <v>Hinchingbrooke Hospital</v>
          </cell>
          <cell r="E6" t="str">
            <v>North West Anglia NHS Foundation Trust</v>
          </cell>
          <cell r="F6" t="str">
            <v>England</v>
          </cell>
        </row>
        <row r="7">
          <cell r="A7" t="str">
            <v>PET</v>
          </cell>
          <cell r="B7" t="str">
            <v xml:space="preserve">East of England </v>
          </cell>
          <cell r="C7" t="str">
            <v xml:space="preserve">Cambridgeshire and Peterborough </v>
          </cell>
          <cell r="D7" t="str">
            <v>Peterborough City Hospital</v>
          </cell>
          <cell r="E7" t="str">
            <v>North West Anglia NHS Foundation Trust</v>
          </cell>
          <cell r="F7" t="str">
            <v>England</v>
          </cell>
        </row>
        <row r="8">
          <cell r="A8" t="str">
            <v>LIS</v>
          </cell>
          <cell r="B8" t="str">
            <v xml:space="preserve">East of England </v>
          </cell>
          <cell r="C8" t="str">
            <v>Hertfordshire and West Essex</v>
          </cell>
          <cell r="D8" t="str">
            <v>Lister Hospital</v>
          </cell>
          <cell r="E8" t="str">
            <v>East and North Hertfordshire NHS Trust</v>
          </cell>
          <cell r="F8" t="str">
            <v>England</v>
          </cell>
        </row>
        <row r="9">
          <cell r="A9" t="str">
            <v>PAH</v>
          </cell>
          <cell r="B9" t="str">
            <v xml:space="preserve">East of England </v>
          </cell>
          <cell r="C9" t="str">
            <v>Hertfordshire and West Essex</v>
          </cell>
          <cell r="D9" t="str">
            <v>Princess Alexandra Hospital</v>
          </cell>
          <cell r="E9" t="str">
            <v>The Princess Alexandra Hospital NHS Trust</v>
          </cell>
          <cell r="F9" t="str">
            <v>England</v>
          </cell>
        </row>
        <row r="10">
          <cell r="A10" t="str">
            <v>WAT</v>
          </cell>
          <cell r="B10" t="str">
            <v xml:space="preserve">East of England </v>
          </cell>
          <cell r="C10" t="str">
            <v>Hertfordshire and West Essex</v>
          </cell>
          <cell r="D10" t="str">
            <v>Watford General Hospital</v>
          </cell>
          <cell r="E10" t="str">
            <v>West Hertfordshire Hospitals NHS Trust</v>
          </cell>
          <cell r="F10" t="str">
            <v>England</v>
          </cell>
        </row>
        <row r="11">
          <cell r="A11" t="str">
            <v>BAS</v>
          </cell>
          <cell r="B11" t="str">
            <v xml:space="preserve">East of England </v>
          </cell>
          <cell r="C11" t="str">
            <v xml:space="preserve">Mid and South Essex </v>
          </cell>
          <cell r="D11" t="str">
            <v>Basildon Hospital</v>
          </cell>
          <cell r="E11" t="str">
            <v>Basildon and Thurrock University Hospitals NHS Foundation Trust</v>
          </cell>
          <cell r="F11" t="str">
            <v>England</v>
          </cell>
        </row>
        <row r="12">
          <cell r="A12" t="str">
            <v>BFH</v>
          </cell>
          <cell r="B12" t="str">
            <v xml:space="preserve">East of England </v>
          </cell>
          <cell r="C12" t="str">
            <v xml:space="preserve">Mid and South Essex </v>
          </cell>
          <cell r="D12" t="str">
            <v>Broomfield Chelmsford</v>
          </cell>
          <cell r="E12" t="str">
            <v>Mid Essex Hospital Services NHS Trust</v>
          </cell>
          <cell r="F12" t="str">
            <v>England</v>
          </cell>
        </row>
        <row r="13">
          <cell r="A13" t="str">
            <v>SEH</v>
          </cell>
          <cell r="B13" t="str">
            <v xml:space="preserve">East of England </v>
          </cell>
          <cell r="C13" t="str">
            <v xml:space="preserve">Mid and South Essex </v>
          </cell>
          <cell r="D13" t="str">
            <v>Southend Hospital</v>
          </cell>
          <cell r="E13" t="str">
            <v>Southend University Hospital NHS Foundation Trust</v>
          </cell>
          <cell r="F13" t="str">
            <v>England</v>
          </cell>
        </row>
        <row r="14">
          <cell r="A14" t="str">
            <v>QKL</v>
          </cell>
          <cell r="B14" t="str">
            <v xml:space="preserve">East of England </v>
          </cell>
          <cell r="C14" t="str">
            <v xml:space="preserve">Norfolk and Waveney Partnership </v>
          </cell>
          <cell r="D14" t="str">
            <v>Queen Elizabeth Hospital, King's Lynn</v>
          </cell>
          <cell r="E14" t="str">
            <v>The Queen Elizabeth Hospital, King's Lynn, NHS Foundation Trust</v>
          </cell>
          <cell r="F14" t="str">
            <v>England</v>
          </cell>
        </row>
        <row r="15">
          <cell r="A15" t="str">
            <v>JPH</v>
          </cell>
          <cell r="B15" t="str">
            <v xml:space="preserve">East of England </v>
          </cell>
          <cell r="C15" t="str">
            <v xml:space="preserve">Norfolk and Waveny Partnership </v>
          </cell>
          <cell r="D15" t="str">
            <v>James Paget Hospital</v>
          </cell>
          <cell r="E15" t="str">
            <v>James Paget University Hospitals NHS Foundation Trust</v>
          </cell>
          <cell r="F15" t="str">
            <v>England</v>
          </cell>
        </row>
        <row r="16">
          <cell r="A16" t="str">
            <v>NOR</v>
          </cell>
          <cell r="B16" t="str">
            <v xml:space="preserve">East of England </v>
          </cell>
          <cell r="C16" t="str">
            <v xml:space="preserve">Norfolk and Waveny Partnership </v>
          </cell>
          <cell r="D16" t="str">
            <v>Norfolk and Norwich Hospital</v>
          </cell>
          <cell r="E16" t="str">
            <v>Norfolk and Norwich University Hospitals NHS Foundation Trust</v>
          </cell>
          <cell r="F16" t="str">
            <v>England</v>
          </cell>
        </row>
        <row r="17">
          <cell r="A17" t="str">
            <v>COL</v>
          </cell>
          <cell r="B17" t="str">
            <v xml:space="preserve">East of England </v>
          </cell>
          <cell r="C17" t="str">
            <v xml:space="preserve">Suffolk and North East Essex </v>
          </cell>
          <cell r="D17" t="str">
            <v>Colchester General Hospital</v>
          </cell>
          <cell r="E17" t="str">
            <v>East Suffolk and North Essex NHS Foundation Trust</v>
          </cell>
          <cell r="F17" t="str">
            <v>England</v>
          </cell>
        </row>
        <row r="18">
          <cell r="A18" t="str">
            <v>IPS</v>
          </cell>
          <cell r="B18" t="str">
            <v xml:space="preserve">East of England </v>
          </cell>
          <cell r="C18" t="str">
            <v xml:space="preserve">Suffolk and North East Essex </v>
          </cell>
          <cell r="D18" t="str">
            <v>The Ipswich Hospital</v>
          </cell>
          <cell r="E18" t="str">
            <v>East Suffolk and North Essex NHS Foundation Trust</v>
          </cell>
          <cell r="F18" t="str">
            <v>England</v>
          </cell>
        </row>
        <row r="19">
          <cell r="A19" t="str">
            <v>WSH</v>
          </cell>
          <cell r="B19" t="str">
            <v xml:space="preserve">East of England </v>
          </cell>
          <cell r="C19" t="str">
            <v xml:space="preserve">Suffolk and North East Essex </v>
          </cell>
          <cell r="D19" t="str">
            <v>West Suffolk Hospital</v>
          </cell>
          <cell r="E19" t="str">
            <v>West Suffolk NHS Foundation Trust</v>
          </cell>
          <cell r="F19" t="str">
            <v>England</v>
          </cell>
        </row>
        <row r="20">
          <cell r="A20" t="str">
            <v>NMH</v>
          </cell>
          <cell r="B20" t="str">
            <v>London</v>
          </cell>
          <cell r="C20" t="str">
            <v xml:space="preserve">North Central London Partners in health and care </v>
          </cell>
          <cell r="D20" t="str">
            <v>North Middlesex Hospital</v>
          </cell>
          <cell r="E20" t="str">
            <v>North Middlesex University Hospital NHS Trust</v>
          </cell>
          <cell r="F20" t="str">
            <v>England</v>
          </cell>
        </row>
        <row r="21">
          <cell r="A21" t="str">
            <v>BNT</v>
          </cell>
          <cell r="B21" t="str">
            <v>London</v>
          </cell>
          <cell r="C21" t="str">
            <v xml:space="preserve">North Central London Partners in health and care </v>
          </cell>
          <cell r="D21" t="str">
            <v>Barnet General Hospital</v>
          </cell>
          <cell r="E21" t="str">
            <v>Royal Free London NHS Foundation Trust</v>
          </cell>
          <cell r="F21" t="str">
            <v>England</v>
          </cell>
        </row>
        <row r="22">
          <cell r="A22" t="str">
            <v>RFH</v>
          </cell>
          <cell r="B22" t="str">
            <v>London</v>
          </cell>
          <cell r="C22" t="str">
            <v xml:space="preserve">North Central London Partners in health and care </v>
          </cell>
          <cell r="D22" t="str">
            <v>Royal Free Hospital</v>
          </cell>
          <cell r="E22" t="str">
            <v>Royal Free London NHS Foundation Trust</v>
          </cell>
          <cell r="F22" t="str">
            <v>England</v>
          </cell>
        </row>
        <row r="23">
          <cell r="A23" t="str">
            <v>UCL</v>
          </cell>
          <cell r="B23" t="str">
            <v>London</v>
          </cell>
          <cell r="C23" t="str">
            <v xml:space="preserve">North Central London Partners in health and care </v>
          </cell>
          <cell r="D23" t="str">
            <v>University College Hospital</v>
          </cell>
          <cell r="E23" t="str">
            <v>University College London Hospitals NHS Foundation Trust</v>
          </cell>
          <cell r="F23" t="str">
            <v>England</v>
          </cell>
        </row>
        <row r="24">
          <cell r="A24" t="str">
            <v>WHT</v>
          </cell>
          <cell r="B24" t="str">
            <v>London</v>
          </cell>
          <cell r="C24" t="str">
            <v xml:space="preserve">North Central London Partners in health and care </v>
          </cell>
          <cell r="D24" t="str">
            <v>Whittington Hospital</v>
          </cell>
          <cell r="E24" t="str">
            <v>Whittington Health NHS Trust</v>
          </cell>
          <cell r="F24" t="str">
            <v>England</v>
          </cell>
        </row>
        <row r="25">
          <cell r="A25" t="str">
            <v>KGG</v>
          </cell>
          <cell r="B25" t="str">
            <v>London</v>
          </cell>
          <cell r="C25" t="str">
            <v xml:space="preserve">North East London Health &amp; Care Partnership </v>
          </cell>
          <cell r="D25" t="str">
            <v>King George Hospital</v>
          </cell>
          <cell r="E25" t="str">
            <v>Barking, Havering and Redbridge University Hospitals NHS Trust</v>
          </cell>
          <cell r="F25" t="str">
            <v>England</v>
          </cell>
        </row>
        <row r="26">
          <cell r="A26" t="str">
            <v>OLD</v>
          </cell>
          <cell r="B26" t="str">
            <v>London</v>
          </cell>
          <cell r="C26" t="str">
            <v xml:space="preserve">North East London Health &amp; Care Partnership </v>
          </cell>
          <cell r="D26" t="str">
            <v>Queens Hospital Romford</v>
          </cell>
          <cell r="E26" t="str">
            <v>Barking, Havering and Redbridge University Hospitals NHS Trust</v>
          </cell>
          <cell r="F26" t="str">
            <v>England</v>
          </cell>
        </row>
        <row r="27">
          <cell r="A27" t="str">
            <v>NWG</v>
          </cell>
          <cell r="B27" t="str">
            <v>London</v>
          </cell>
          <cell r="C27" t="str">
            <v xml:space="preserve">North East London Health &amp; Care Partnership </v>
          </cell>
          <cell r="D27" t="str">
            <v>Newham General Hospital</v>
          </cell>
          <cell r="E27" t="str">
            <v>Barts Health NHS Trust</v>
          </cell>
          <cell r="F27" t="str">
            <v>England</v>
          </cell>
        </row>
        <row r="28">
          <cell r="A28" t="str">
            <v>LON</v>
          </cell>
          <cell r="B28" t="str">
            <v>London</v>
          </cell>
          <cell r="C28" t="str">
            <v xml:space="preserve">North East London Health &amp; Care Partnership </v>
          </cell>
          <cell r="D28" t="str">
            <v>Royal London Hospital</v>
          </cell>
          <cell r="E28" t="str">
            <v>Barts Health NHS Trust</v>
          </cell>
          <cell r="F28" t="str">
            <v>England</v>
          </cell>
        </row>
        <row r="29">
          <cell r="A29" t="str">
            <v>WHC</v>
          </cell>
          <cell r="B29" t="str">
            <v>London</v>
          </cell>
          <cell r="C29" t="str">
            <v xml:space="preserve">North East London Health &amp; Care Partnership </v>
          </cell>
          <cell r="D29" t="str">
            <v>Whipps Cross Hospital</v>
          </cell>
          <cell r="E29" t="str">
            <v>Barts Health NHS Trust</v>
          </cell>
          <cell r="F29" t="str">
            <v>England</v>
          </cell>
        </row>
        <row r="30">
          <cell r="A30" t="str">
            <v>HOM</v>
          </cell>
          <cell r="B30" t="str">
            <v>London</v>
          </cell>
          <cell r="C30" t="str">
            <v xml:space="preserve">North East London Health &amp; Care Partnership </v>
          </cell>
          <cell r="D30" t="str">
            <v>Homerton Hospital</v>
          </cell>
          <cell r="E30" t="str">
            <v>Homerton University Hospital NHS Foundation Trust</v>
          </cell>
          <cell r="F30" t="str">
            <v>England</v>
          </cell>
        </row>
        <row r="31">
          <cell r="A31" t="str">
            <v>WMU</v>
          </cell>
          <cell r="B31" t="str">
            <v>London</v>
          </cell>
          <cell r="C31" t="str">
            <v>North West London Integrated Care System</v>
          </cell>
          <cell r="D31" t="str">
            <v>West Middlesex University Hospital</v>
          </cell>
          <cell r="E31" t="str">
            <v>Chelsea And Westminster Hospital NHS Foundation Trust</v>
          </cell>
          <cell r="F31" t="str">
            <v>England</v>
          </cell>
        </row>
        <row r="32">
          <cell r="A32" t="str">
            <v>WES</v>
          </cell>
          <cell r="B32" t="str">
            <v>London</v>
          </cell>
          <cell r="C32" t="str">
            <v xml:space="preserve">North West London Integrated Care System </v>
          </cell>
          <cell r="D32" t="str">
            <v>Chelsea &amp; Westminster Hospital</v>
          </cell>
          <cell r="E32" t="str">
            <v>Chelsea And Westminster Hospital NHS Foundation Trust</v>
          </cell>
          <cell r="F32" t="str">
            <v>England</v>
          </cell>
        </row>
        <row r="33">
          <cell r="A33" t="str">
            <v>CCH</v>
          </cell>
          <cell r="B33" t="str">
            <v>London</v>
          </cell>
          <cell r="C33" t="str">
            <v xml:space="preserve">North West London Integrated Care System </v>
          </cell>
          <cell r="D33" t="str">
            <v>Charing Cross Hospital</v>
          </cell>
          <cell r="E33" t="str">
            <v>Imperial College Healthcare NHS Trust</v>
          </cell>
          <cell r="F33" t="str">
            <v>England</v>
          </cell>
        </row>
        <row r="34">
          <cell r="A34" t="str">
            <v>STM</v>
          </cell>
          <cell r="B34" t="str">
            <v>London</v>
          </cell>
          <cell r="C34" t="str">
            <v xml:space="preserve">North West London Integrated Care System </v>
          </cell>
          <cell r="D34" t="str">
            <v>St Marys Hospital, Paddington</v>
          </cell>
          <cell r="E34" t="str">
            <v>Imperial College Healthcare NHS Trust</v>
          </cell>
          <cell r="F34" t="str">
            <v>England</v>
          </cell>
        </row>
        <row r="35">
          <cell r="A35" t="str">
            <v>EAL</v>
          </cell>
          <cell r="B35" t="str">
            <v>London</v>
          </cell>
          <cell r="C35" t="str">
            <v xml:space="preserve">North West London Integrated Care System </v>
          </cell>
          <cell r="D35" t="str">
            <v>Ealing Hospital</v>
          </cell>
          <cell r="E35" t="str">
            <v>London North West University Healthcare NHS Trust</v>
          </cell>
          <cell r="F35" t="str">
            <v>England</v>
          </cell>
        </row>
        <row r="36">
          <cell r="A36" t="str">
            <v>NPH</v>
          </cell>
          <cell r="B36" t="str">
            <v>London</v>
          </cell>
          <cell r="C36" t="str">
            <v xml:space="preserve">North West London Integrated Care System </v>
          </cell>
          <cell r="D36" t="str">
            <v>Northwick Park Hospital</v>
          </cell>
          <cell r="E36" t="str">
            <v>London North West University Healthcare NHS Trust</v>
          </cell>
          <cell r="F36" t="str">
            <v>England</v>
          </cell>
        </row>
        <row r="37">
          <cell r="A37" t="str">
            <v>HIL</v>
          </cell>
          <cell r="B37" t="str">
            <v>London</v>
          </cell>
          <cell r="C37" t="str">
            <v xml:space="preserve">North West London Integrated Care System </v>
          </cell>
          <cell r="D37" t="str">
            <v>Hillingdon Hospital</v>
          </cell>
          <cell r="E37" t="str">
            <v>The Hillingdon Hospitals NHS Foundation Trust</v>
          </cell>
          <cell r="F37" t="str">
            <v>England</v>
          </cell>
        </row>
        <row r="38">
          <cell r="A38" t="str">
            <v>DVH</v>
          </cell>
          <cell r="B38" t="str">
            <v>London</v>
          </cell>
          <cell r="C38" t="str">
            <v xml:space="preserve">Our Healthier South East London </v>
          </cell>
          <cell r="D38" t="str">
            <v>Darent Valley Hospital</v>
          </cell>
          <cell r="E38" t="str">
            <v>Dartford and Gravesham NHS Trust</v>
          </cell>
          <cell r="F38" t="str">
            <v>England</v>
          </cell>
        </row>
        <row r="39">
          <cell r="A39" t="str">
            <v>STH</v>
          </cell>
          <cell r="B39" t="str">
            <v>London</v>
          </cell>
          <cell r="C39" t="str">
            <v xml:space="preserve">Our Healthier South East London </v>
          </cell>
          <cell r="D39" t="str">
            <v>St Thomas Hospital</v>
          </cell>
          <cell r="E39" t="str">
            <v>Guy's and St Thomas' NHS Foundation Trust</v>
          </cell>
          <cell r="F39" t="str">
            <v>England</v>
          </cell>
        </row>
        <row r="40">
          <cell r="A40" t="str">
            <v>KCH</v>
          </cell>
          <cell r="B40" t="str">
            <v>London</v>
          </cell>
          <cell r="C40" t="str">
            <v xml:space="preserve">Our Healthier South East London </v>
          </cell>
          <cell r="D40" t="str">
            <v>King's College Hospital</v>
          </cell>
          <cell r="E40" t="str">
            <v>King's College Hospital NHS Foundation Trust</v>
          </cell>
          <cell r="F40" t="str">
            <v>England</v>
          </cell>
        </row>
        <row r="41">
          <cell r="A41" t="str">
            <v>BRO</v>
          </cell>
          <cell r="B41" t="str">
            <v>London</v>
          </cell>
          <cell r="C41" t="str">
            <v xml:space="preserve">Our Healthier South East London </v>
          </cell>
          <cell r="D41" t="str">
            <v>Princess Royal University Hospital (Bromley)</v>
          </cell>
          <cell r="E41" t="str">
            <v>King's College Hospital NHS Foundation Trust</v>
          </cell>
          <cell r="F41" t="str">
            <v>England</v>
          </cell>
        </row>
        <row r="42">
          <cell r="A42" t="str">
            <v>GWH</v>
          </cell>
          <cell r="B42" t="str">
            <v>London</v>
          </cell>
          <cell r="C42" t="str">
            <v xml:space="preserve">Our Healthier South East London </v>
          </cell>
          <cell r="D42" t="str">
            <v>Queen Elizabeth Hospital, Woolwich</v>
          </cell>
          <cell r="E42" t="str">
            <v>Lewisham and Greenwich NHS Trust</v>
          </cell>
          <cell r="F42" t="str">
            <v>England</v>
          </cell>
        </row>
        <row r="43">
          <cell r="A43" t="str">
            <v>LEW</v>
          </cell>
          <cell r="B43" t="str">
            <v>London</v>
          </cell>
          <cell r="C43" t="str">
            <v xml:space="preserve">Our Healthier South East London </v>
          </cell>
          <cell r="D43" t="str">
            <v>University Hospital Lewisham</v>
          </cell>
          <cell r="E43" t="str">
            <v>Lewisham and Greenwich NHS Trust</v>
          </cell>
          <cell r="F43" t="str">
            <v>England</v>
          </cell>
        </row>
        <row r="44">
          <cell r="A44" t="str">
            <v>CRY</v>
          </cell>
          <cell r="B44" t="str">
            <v>London</v>
          </cell>
          <cell r="C44" t="str">
            <v xml:space="preserve">South West London Health and Care Partnership </v>
          </cell>
          <cell r="D44" t="str">
            <v>Croydon University Hospital</v>
          </cell>
          <cell r="E44" t="str">
            <v>Croydon Health Services NHS Trust</v>
          </cell>
          <cell r="F44" t="str">
            <v>England</v>
          </cell>
        </row>
        <row r="45">
          <cell r="A45" t="str">
            <v>EPS</v>
          </cell>
          <cell r="B45" t="str">
            <v>London</v>
          </cell>
          <cell r="C45" t="str">
            <v xml:space="preserve">South West London Health and Care Partnership </v>
          </cell>
          <cell r="D45" t="str">
            <v>Epsom Hospital</v>
          </cell>
          <cell r="E45" t="str">
            <v>Epsom and St Helier University Hospitals NHS Trust</v>
          </cell>
          <cell r="F45" t="str">
            <v>England</v>
          </cell>
        </row>
        <row r="46">
          <cell r="A46" t="str">
            <v>KTH</v>
          </cell>
          <cell r="B46" t="str">
            <v>London</v>
          </cell>
          <cell r="C46" t="str">
            <v xml:space="preserve">South West London Health and Care Partnership </v>
          </cell>
          <cell r="D46" t="str">
            <v>Kingston Hospital</v>
          </cell>
          <cell r="E46" t="str">
            <v>Kingston Hospital NHS Foundation Trust</v>
          </cell>
          <cell r="F46" t="str">
            <v>England</v>
          </cell>
        </row>
        <row r="47">
          <cell r="A47" t="str">
            <v>SHC</v>
          </cell>
          <cell r="B47" t="str">
            <v xml:space="preserve">London </v>
          </cell>
          <cell r="C47" t="str">
            <v xml:space="preserve">South West London Health and Care Partnership </v>
          </cell>
          <cell r="D47" t="str">
            <v>St Helier Hospital</v>
          </cell>
          <cell r="E47" t="str">
            <v>Epsom and St Helier University Hospitals NHS Trust</v>
          </cell>
          <cell r="F47" t="str">
            <v>England</v>
          </cell>
        </row>
        <row r="48">
          <cell r="A48" t="str">
            <v>GEO</v>
          </cell>
          <cell r="B48" t="str">
            <v xml:space="preserve">London </v>
          </cell>
          <cell r="C48" t="str">
            <v xml:space="preserve">South West London Health and Care Partnership </v>
          </cell>
          <cell r="D48" t="str">
            <v>St George's Hospital</v>
          </cell>
          <cell r="E48" t="str">
            <v>St George's University Hospitals NHS Foundation Trust</v>
          </cell>
          <cell r="F48" t="str">
            <v>England</v>
          </cell>
        </row>
        <row r="49">
          <cell r="A49" t="str">
            <v>NUN</v>
          </cell>
          <cell r="B49" t="str">
            <v xml:space="preserve">Midlands </v>
          </cell>
          <cell r="C49" t="str">
            <v xml:space="preserve">Coventry and Warwickshire Health and Care Partnership </v>
          </cell>
          <cell r="D49" t="str">
            <v>George Eliot Hospital</v>
          </cell>
          <cell r="E49" t="str">
            <v>George Eliot Hospital NHS Trust</v>
          </cell>
          <cell r="F49" t="str">
            <v>England</v>
          </cell>
        </row>
        <row r="50">
          <cell r="A50" t="str">
            <v>WAR</v>
          </cell>
          <cell r="B50" t="str">
            <v xml:space="preserve">Midlands </v>
          </cell>
          <cell r="C50" t="str">
            <v xml:space="preserve">Coventry and Warwickshire Health and Care Partnership </v>
          </cell>
          <cell r="D50" t="str">
            <v>Warwick Hospital</v>
          </cell>
          <cell r="E50" t="str">
            <v>South Warwickshire NHS Foundation Trust</v>
          </cell>
          <cell r="F50" t="str">
            <v>England</v>
          </cell>
        </row>
        <row r="51">
          <cell r="A51" t="str">
            <v>UHC</v>
          </cell>
          <cell r="B51" t="str">
            <v xml:space="preserve">Midlands </v>
          </cell>
          <cell r="C51" t="str">
            <v xml:space="preserve">Coventry and Warwickshire Health and Care Partnership </v>
          </cell>
          <cell r="D51" t="str">
            <v>University Hospital Coventry</v>
          </cell>
          <cell r="E51" t="str">
            <v>University Hospitals Coventry and Warwickshire NHS Trust</v>
          </cell>
          <cell r="F51" t="str">
            <v>England</v>
          </cell>
        </row>
        <row r="52">
          <cell r="A52" t="str">
            <v>WRC</v>
          </cell>
          <cell r="B52" t="str">
            <v xml:space="preserve">Midlands </v>
          </cell>
          <cell r="C52" t="str">
            <v xml:space="preserve">Herefordshire and Worcestshire Health and Care NHS Trust </v>
          </cell>
          <cell r="D52" t="str">
            <v>Worcestershire Royal Hospital</v>
          </cell>
          <cell r="E52" t="str">
            <v>Worcestershire Acute Hospitals NHS Trust</v>
          </cell>
          <cell r="F52" t="str">
            <v>England</v>
          </cell>
        </row>
        <row r="53">
          <cell r="A53" t="str">
            <v>HCH</v>
          </cell>
          <cell r="B53" t="str">
            <v xml:space="preserve">Midlands </v>
          </cell>
          <cell r="C53" t="str">
            <v xml:space="preserve">Herefordshire and Worcestshire Health and Care NHS Trust </v>
          </cell>
          <cell r="D53" t="str">
            <v>County Hospital Hereford</v>
          </cell>
          <cell r="E53" t="str">
            <v>Wye Valley NHS Trust</v>
          </cell>
          <cell r="F53" t="str">
            <v>England</v>
          </cell>
        </row>
        <row r="54">
          <cell r="A54" t="str">
            <v>CHE</v>
          </cell>
          <cell r="B54" t="str">
            <v xml:space="preserve">Midlands </v>
          </cell>
          <cell r="C54" t="str">
            <v xml:space="preserve">Joined Up Care Derbyshire </v>
          </cell>
          <cell r="D54" t="str">
            <v>Chesterfield Royal</v>
          </cell>
          <cell r="E54" t="str">
            <v>Chesterfield Royal Hospital NHS Foundation Trust</v>
          </cell>
          <cell r="F54" t="str">
            <v>England</v>
          </cell>
        </row>
        <row r="55">
          <cell r="A55" t="str">
            <v>BRT</v>
          </cell>
          <cell r="B55" t="str">
            <v xml:space="preserve">Midlands </v>
          </cell>
          <cell r="C55" t="str">
            <v xml:space="preserve">Joined Up Care Derbyshire </v>
          </cell>
          <cell r="D55" t="str">
            <v>Queens Hospital</v>
          </cell>
          <cell r="E55" t="str">
            <v>University Hospitals of Derby and Burton NHS Foundation Trust</v>
          </cell>
          <cell r="F55" t="str">
            <v>England</v>
          </cell>
        </row>
        <row r="56">
          <cell r="A56" t="str">
            <v>DER</v>
          </cell>
          <cell r="B56" t="str">
            <v xml:space="preserve">Midlands </v>
          </cell>
          <cell r="C56" t="str">
            <v xml:space="preserve">Joined Up Care Derbyshire </v>
          </cell>
          <cell r="D56" t="str">
            <v>Royal Derby Hospital</v>
          </cell>
          <cell r="E56" t="str">
            <v>University Hospitals of Derby and Burton NHS Foundation Trust</v>
          </cell>
          <cell r="F56" t="str">
            <v>England</v>
          </cell>
        </row>
        <row r="57">
          <cell r="A57" t="str">
            <v>GRL</v>
          </cell>
          <cell r="B57" t="str">
            <v xml:space="preserve">Midlands </v>
          </cell>
          <cell r="C57" t="str">
            <v xml:space="preserve">Leicester, Leicestershire and Rutland </v>
          </cell>
          <cell r="D57" t="str">
            <v>Glenfield Hospital</v>
          </cell>
          <cell r="E57" t="str">
            <v>University Hospitals of Leicester NHS Trust</v>
          </cell>
          <cell r="F57" t="str">
            <v>England</v>
          </cell>
        </row>
        <row r="58">
          <cell r="A58" t="str">
            <v>LER</v>
          </cell>
          <cell r="B58" t="str">
            <v xml:space="preserve">Midlands </v>
          </cell>
          <cell r="C58" t="str">
            <v xml:space="preserve">Leicester, Leicestershire and Rutland </v>
          </cell>
          <cell r="D58" t="str">
            <v>Leicester Royal Infirmary</v>
          </cell>
          <cell r="E58" t="str">
            <v>University Hospitals of Leicester NHS Trust</v>
          </cell>
          <cell r="F58" t="str">
            <v>England</v>
          </cell>
        </row>
        <row r="59">
          <cell r="A59" t="str">
            <v>GRA</v>
          </cell>
          <cell r="B59" t="str">
            <v xml:space="preserve">Midlands </v>
          </cell>
          <cell r="C59" t="str">
            <v xml:space="preserve">Lincolnshire </v>
          </cell>
          <cell r="D59" t="str">
            <v>Grantham And District General Hospital</v>
          </cell>
          <cell r="E59" t="str">
            <v>United Lincolnshire Hospitals NHS Trust</v>
          </cell>
          <cell r="F59" t="str">
            <v>England</v>
          </cell>
        </row>
        <row r="60">
          <cell r="A60" t="str">
            <v>LIN</v>
          </cell>
          <cell r="B60" t="str">
            <v xml:space="preserve">Midlands </v>
          </cell>
          <cell r="C60" t="str">
            <v xml:space="preserve">Lincolnshire </v>
          </cell>
          <cell r="D60" t="str">
            <v>Lincoln County Hospital</v>
          </cell>
          <cell r="E60" t="str">
            <v>United Lincolnshire Hospitals NHS Trust</v>
          </cell>
          <cell r="F60" t="str">
            <v>England</v>
          </cell>
        </row>
        <row r="61">
          <cell r="A61" t="str">
            <v>PIL</v>
          </cell>
          <cell r="B61" t="str">
            <v xml:space="preserve">Midlands </v>
          </cell>
          <cell r="C61" t="str">
            <v xml:space="preserve">Lincolnshire </v>
          </cell>
          <cell r="D61" t="str">
            <v>Pilgrim Hospital</v>
          </cell>
          <cell r="E61" t="str">
            <v>United Lincolnshire Hospitals NHS Trust</v>
          </cell>
          <cell r="F61" t="str">
            <v>England</v>
          </cell>
        </row>
        <row r="62">
          <cell r="A62" t="str">
            <v>EBH</v>
          </cell>
          <cell r="B62" t="str">
            <v xml:space="preserve">Midlands </v>
          </cell>
          <cell r="C62" t="str">
            <v xml:space="preserve">Live Healthy Live Happy Birmingham and Solihull </v>
          </cell>
          <cell r="D62" t="str">
            <v>Birmingham Heartlands Hospital</v>
          </cell>
          <cell r="E62" t="str">
            <v>University Hospitals Birmingham NHS Foundation Trust</v>
          </cell>
          <cell r="F62" t="str">
            <v>England</v>
          </cell>
        </row>
        <row r="63">
          <cell r="A63" t="str">
            <v>GHS</v>
          </cell>
          <cell r="B63" t="str">
            <v xml:space="preserve">Midlands </v>
          </cell>
          <cell r="C63" t="str">
            <v xml:space="preserve">Live Healthy Live Happy Birmingham and Solihull </v>
          </cell>
          <cell r="D63" t="str">
            <v>Good Hope General Hospital</v>
          </cell>
          <cell r="E63" t="str">
            <v>University Hospitals Birmingham NHS Foundation Trust</v>
          </cell>
          <cell r="F63" t="str">
            <v>England</v>
          </cell>
        </row>
        <row r="64">
          <cell r="A64" t="str">
            <v>QEB</v>
          </cell>
          <cell r="B64" t="str">
            <v xml:space="preserve">Midlands </v>
          </cell>
          <cell r="C64" t="str">
            <v xml:space="preserve">Live Healthy Live Happy Birmingham and Solihull </v>
          </cell>
          <cell r="D64" t="str">
            <v>Queen Elizabeth Hospital, Edgbaston</v>
          </cell>
          <cell r="E64" t="str">
            <v>University Hospitals Birmingham NHS Foundation Trust</v>
          </cell>
          <cell r="F64" t="str">
            <v>England</v>
          </cell>
        </row>
        <row r="65">
          <cell r="A65" t="str">
            <v>SOL</v>
          </cell>
          <cell r="B65" t="str">
            <v xml:space="preserve">Midlands </v>
          </cell>
          <cell r="C65" t="str">
            <v xml:space="preserve">Live Healthy Live Happy Birmingham and Solihull </v>
          </cell>
          <cell r="D65" t="str">
            <v>Solihull General Hospital</v>
          </cell>
          <cell r="E65" t="str">
            <v>University Hospitals Birmingham NHS Foundation Trust</v>
          </cell>
          <cell r="F65" t="str">
            <v>England</v>
          </cell>
        </row>
        <row r="66">
          <cell r="A66" t="str">
            <v>KGH</v>
          </cell>
          <cell r="B66" t="str">
            <v xml:space="preserve">Midlands </v>
          </cell>
          <cell r="C66" t="str">
            <v xml:space="preserve">Northamptonshire Health and Care </v>
          </cell>
          <cell r="D66" t="str">
            <v>Kettering General Hospital</v>
          </cell>
          <cell r="E66" t="str">
            <v>Kettering General Hospital NHS Foundation Trust</v>
          </cell>
          <cell r="F66" t="str">
            <v>England</v>
          </cell>
        </row>
        <row r="67">
          <cell r="A67" t="str">
            <v>NTH</v>
          </cell>
          <cell r="B67" t="str">
            <v xml:space="preserve">Midlands </v>
          </cell>
          <cell r="C67" t="str">
            <v xml:space="preserve">Northhamptonshire Health and Care </v>
          </cell>
          <cell r="D67" t="str">
            <v>Northampton General Hospital</v>
          </cell>
          <cell r="E67" t="str">
            <v>Northampton General Hospital NHS Trust</v>
          </cell>
          <cell r="F67" t="str">
            <v>England</v>
          </cell>
        </row>
        <row r="68">
          <cell r="A68" t="str">
            <v>CHN</v>
          </cell>
          <cell r="B68" t="str">
            <v xml:space="preserve">Midlands </v>
          </cell>
          <cell r="C68" t="str">
            <v xml:space="preserve">Nottingham and Nottinghamshire </v>
          </cell>
          <cell r="D68" t="str">
            <v>Nottingham City Hospital</v>
          </cell>
          <cell r="E68" t="str">
            <v>Nottingham University Hospitals NHS Trust</v>
          </cell>
          <cell r="F68" t="str">
            <v>England</v>
          </cell>
        </row>
        <row r="69">
          <cell r="A69" t="str">
            <v>KMH</v>
          </cell>
          <cell r="B69" t="str">
            <v xml:space="preserve">Midlands </v>
          </cell>
          <cell r="C69" t="str">
            <v xml:space="preserve">Nottingham and Nottinghamshire </v>
          </cell>
          <cell r="D69" t="str">
            <v>Kings Mill Hospital</v>
          </cell>
          <cell r="E69" t="str">
            <v>Sherwood Forest Hospitals NHS Foundation Trust</v>
          </cell>
          <cell r="F69" t="str">
            <v>England</v>
          </cell>
        </row>
        <row r="70">
          <cell r="A70" t="str">
            <v>TLF</v>
          </cell>
          <cell r="B70" t="str">
            <v xml:space="preserve">Midlands </v>
          </cell>
          <cell r="C70" t="str">
            <v xml:space="preserve">Shrophire, Telford and Wrekin </v>
          </cell>
          <cell r="D70" t="str">
            <v>Princess Royal Hospital, Telford</v>
          </cell>
          <cell r="E70" t="str">
            <v>Shrewsbury and Telford Hospital NHS Trust</v>
          </cell>
          <cell r="F70" t="str">
            <v>England</v>
          </cell>
        </row>
        <row r="71">
          <cell r="A71" t="str">
            <v>RSS</v>
          </cell>
          <cell r="B71" t="str">
            <v xml:space="preserve">Midlands </v>
          </cell>
          <cell r="C71" t="str">
            <v xml:space="preserve">Shrophire, Telford and Wrekin </v>
          </cell>
          <cell r="D71" t="str">
            <v>Royal Shrewsbury Hospital</v>
          </cell>
          <cell r="E71" t="str">
            <v>Shrewsbury and Telford Hospital NHS Trust</v>
          </cell>
          <cell r="F71" t="str">
            <v>England</v>
          </cell>
        </row>
        <row r="72">
          <cell r="A72" t="str">
            <v>DUD</v>
          </cell>
          <cell r="B72" t="str">
            <v xml:space="preserve">Midlands </v>
          </cell>
          <cell r="C72" t="str">
            <v xml:space="preserve">The Black Country </v>
          </cell>
          <cell r="D72" t="str">
            <v>Birmingham City Hospital</v>
          </cell>
          <cell r="E72" t="str">
            <v>Sandwell and West Birmingham Hospitals NHS Trust</v>
          </cell>
          <cell r="F72" t="str">
            <v>England</v>
          </cell>
        </row>
        <row r="73">
          <cell r="A73" t="str">
            <v>SAN</v>
          </cell>
          <cell r="B73" t="str">
            <v xml:space="preserve">Midlands </v>
          </cell>
          <cell r="C73" t="str">
            <v xml:space="preserve">The Black Country </v>
          </cell>
          <cell r="D73" t="str">
            <v>Sandwell District Hospital</v>
          </cell>
          <cell r="E73" t="str">
            <v>Sandwell and West Birmingham Hospitals NHS Trust</v>
          </cell>
          <cell r="F73" t="str">
            <v>England</v>
          </cell>
        </row>
        <row r="74">
          <cell r="A74" t="str">
            <v>RUS</v>
          </cell>
          <cell r="B74" t="str">
            <v xml:space="preserve">Midlands </v>
          </cell>
          <cell r="C74" t="str">
            <v xml:space="preserve">The Black Country </v>
          </cell>
          <cell r="D74" t="str">
            <v>Russells Hall Hospital</v>
          </cell>
          <cell r="E74" t="str">
            <v>The Dudley Group NHS Foundation Trust</v>
          </cell>
          <cell r="F74" t="str">
            <v>England</v>
          </cell>
        </row>
        <row r="75">
          <cell r="A75" t="str">
            <v>NCR</v>
          </cell>
          <cell r="B75" t="str">
            <v xml:space="preserve">Midlands </v>
          </cell>
          <cell r="C75" t="str">
            <v xml:space="preserve">The Black Country </v>
          </cell>
          <cell r="D75" t="str">
            <v>New Cross Hospital</v>
          </cell>
          <cell r="E75" t="str">
            <v>The Royal Wolverhampton NHS Trust</v>
          </cell>
          <cell r="F75" t="str">
            <v>England</v>
          </cell>
        </row>
        <row r="76">
          <cell r="A76" t="str">
            <v>WMH</v>
          </cell>
          <cell r="B76" t="str">
            <v xml:space="preserve">Midlands </v>
          </cell>
          <cell r="C76" t="str">
            <v xml:space="preserve">The Black Country </v>
          </cell>
          <cell r="D76" t="str">
            <v>Manor Hospital</v>
          </cell>
          <cell r="E76" t="str">
            <v>Walsall Healthcare NHS Trust</v>
          </cell>
          <cell r="F76" t="str">
            <v>England</v>
          </cell>
        </row>
        <row r="77">
          <cell r="A77" t="str">
            <v>CHM</v>
          </cell>
          <cell r="B77" t="str">
            <v xml:space="preserve">Midlands </v>
          </cell>
          <cell r="C77" t="str">
            <v>Together we're better - Staffordshire and Stoke-on-Trent</v>
          </cell>
          <cell r="D77" t="str">
            <v>County Hospital (Stafford)</v>
          </cell>
          <cell r="E77" t="str">
            <v>University Hospitals of North Midlands NHS Trust</v>
          </cell>
          <cell r="F77" t="str">
            <v>England</v>
          </cell>
        </row>
        <row r="78">
          <cell r="A78" t="str">
            <v>RSH</v>
          </cell>
          <cell r="B78" t="str">
            <v xml:space="preserve">Midlands </v>
          </cell>
          <cell r="C78" t="str">
            <v>Together we're better - Staffordshire and Stoke-on-Trent</v>
          </cell>
          <cell r="D78" t="str">
            <v>Royal Stoke University Hospital</v>
          </cell>
          <cell r="E78" t="str">
            <v>University Hospitals of North Midlands NHS Trust</v>
          </cell>
          <cell r="F78" t="str">
            <v>England</v>
          </cell>
        </row>
        <row r="79">
          <cell r="A79" t="str">
            <v>GGH</v>
          </cell>
          <cell r="B79" t="str">
            <v>North East and Yorkshire</v>
          </cell>
          <cell r="C79" t="str">
            <v xml:space="preserve">Humber Coast and Vale </v>
          </cell>
          <cell r="D79" t="str">
            <v>Diana, Princess of Wales Hospital</v>
          </cell>
          <cell r="E79" t="str">
            <v>Northern Lincolnshire and Goole NHS Foundation Trust</v>
          </cell>
          <cell r="F79" t="str">
            <v>England</v>
          </cell>
        </row>
        <row r="80">
          <cell r="A80" t="str">
            <v>SCU</v>
          </cell>
          <cell r="B80" t="str">
            <v>North East and Yorkshire</v>
          </cell>
          <cell r="C80" t="str">
            <v xml:space="preserve">Humber Coast and Vale </v>
          </cell>
          <cell r="D80" t="str">
            <v>Scunthorpe General Hospital</v>
          </cell>
          <cell r="E80" t="str">
            <v>Northern Lincolnshire and Goole NHS Foundation Trust</v>
          </cell>
          <cell r="F80" t="str">
            <v>England</v>
          </cell>
        </row>
        <row r="81">
          <cell r="A81" t="str">
            <v>HRI</v>
          </cell>
          <cell r="B81" t="str">
            <v xml:space="preserve">North East and Yorkshire </v>
          </cell>
          <cell r="C81" t="str">
            <v xml:space="preserve">Humber Coast and Vale </v>
          </cell>
          <cell r="D81" t="str">
            <v>Hull Royal Infirmary</v>
          </cell>
          <cell r="E81" t="str">
            <v>Hull University Teaching Hospitals NHS Trust</v>
          </cell>
          <cell r="F81" t="str">
            <v>England</v>
          </cell>
        </row>
        <row r="82">
          <cell r="A82" t="str">
            <v>SCA</v>
          </cell>
          <cell r="B82" t="str">
            <v xml:space="preserve">North East and Yorkshire </v>
          </cell>
          <cell r="C82" t="str">
            <v xml:space="preserve">Humber Coast and Vale </v>
          </cell>
          <cell r="D82" t="str">
            <v>Scarborough General Hospital</v>
          </cell>
          <cell r="E82" t="str">
            <v>York Teaching Hospital NHS Foundation Trust</v>
          </cell>
          <cell r="F82" t="str">
            <v>England</v>
          </cell>
        </row>
        <row r="83">
          <cell r="A83" t="str">
            <v>YDH</v>
          </cell>
          <cell r="B83" t="str">
            <v xml:space="preserve">North East and Yorkshire </v>
          </cell>
          <cell r="C83" t="str">
            <v xml:space="preserve">Humber Coast and Vale </v>
          </cell>
          <cell r="D83" t="str">
            <v>York District Hospital</v>
          </cell>
          <cell r="E83" t="str">
            <v>York Teaching Hospital NHS Foundation Trust</v>
          </cell>
          <cell r="F83" t="str">
            <v>England</v>
          </cell>
        </row>
        <row r="84">
          <cell r="A84" t="str">
            <v>DAR</v>
          </cell>
          <cell r="B84" t="str">
            <v xml:space="preserve">North East and Yorkshire </v>
          </cell>
          <cell r="C84" t="str">
            <v xml:space="preserve">North East and North Cumbria </v>
          </cell>
          <cell r="D84" t="str">
            <v>Darlington Memorial Hospital</v>
          </cell>
          <cell r="E84" t="str">
            <v>County Durham and Darlington NHS Foundation Trust</v>
          </cell>
          <cell r="F84" t="str">
            <v>England</v>
          </cell>
        </row>
        <row r="85">
          <cell r="A85" t="str">
            <v>DRY</v>
          </cell>
          <cell r="B85" t="str">
            <v xml:space="preserve">North East and Yorkshire </v>
          </cell>
          <cell r="C85" t="str">
            <v xml:space="preserve">North East and North Cumbria </v>
          </cell>
          <cell r="D85" t="str">
            <v>University Hospital of North Durham</v>
          </cell>
          <cell r="E85" t="str">
            <v>County Durham and Darlington NHS Foundation Trust</v>
          </cell>
          <cell r="F85" t="str">
            <v>England</v>
          </cell>
        </row>
        <row r="86">
          <cell r="A86" t="str">
            <v>QEG</v>
          </cell>
          <cell r="B86" t="str">
            <v xml:space="preserve">North East and Yorkshire </v>
          </cell>
          <cell r="C86" t="str">
            <v xml:space="preserve">North East and North Cumbria </v>
          </cell>
          <cell r="D86" t="str">
            <v>Queen Elizabeth Hospital, Gateshead</v>
          </cell>
          <cell r="E86" t="str">
            <v>Gateshead Health NHS Foundation Trust</v>
          </cell>
          <cell r="F86" t="str">
            <v>England</v>
          </cell>
        </row>
        <row r="87">
          <cell r="A87" t="str">
            <v>CMI</v>
          </cell>
          <cell r="B87" t="str">
            <v xml:space="preserve">North East and Yorkshire </v>
          </cell>
          <cell r="C87" t="str">
            <v xml:space="preserve">North East and North Cumbria </v>
          </cell>
          <cell r="D87" t="str">
            <v>Cumberland Infirmary</v>
          </cell>
          <cell r="E87" t="str">
            <v>North Cumbria Integrated Care NHS Foundation Trust</v>
          </cell>
          <cell r="F87" t="str">
            <v>England</v>
          </cell>
        </row>
        <row r="88">
          <cell r="A88" t="str">
            <v>WCI</v>
          </cell>
          <cell r="B88" t="str">
            <v xml:space="preserve">North East and Yorkshire </v>
          </cell>
          <cell r="C88" t="str">
            <v xml:space="preserve">North East and North Cumbria </v>
          </cell>
          <cell r="D88" t="str">
            <v>West Cumberland Infirmary</v>
          </cell>
          <cell r="E88" t="str">
            <v>North Cumbria Integrated Care NHS Foundation Trust</v>
          </cell>
          <cell r="F88" t="str">
            <v>England</v>
          </cell>
        </row>
        <row r="89">
          <cell r="A89" t="str">
            <v>NTG</v>
          </cell>
          <cell r="B89" t="str">
            <v xml:space="preserve">North East and Yorkshire </v>
          </cell>
          <cell r="C89" t="str">
            <v xml:space="preserve">North East and North Cumbria </v>
          </cell>
          <cell r="D89" t="str">
            <v>University Hospital of North Tees</v>
          </cell>
          <cell r="E89" t="str">
            <v>North Tees and Hartlepool NHS Foundation Trust</v>
          </cell>
          <cell r="F89" t="str">
            <v>England</v>
          </cell>
        </row>
        <row r="90">
          <cell r="A90" t="str">
            <v>NSE</v>
          </cell>
          <cell r="B90" t="str">
            <v xml:space="preserve">North East and Yorkshire </v>
          </cell>
          <cell r="C90" t="str">
            <v xml:space="preserve">North East and North Cumbria </v>
          </cell>
          <cell r="D90" t="str">
            <v>Northumbria Specialist Emergency Care Hospital</v>
          </cell>
          <cell r="E90" t="str">
            <v>Northumbria Healthcare NHS Foundation Trust</v>
          </cell>
          <cell r="F90" t="str">
            <v>England</v>
          </cell>
        </row>
        <row r="91">
          <cell r="A91" t="str">
            <v>FRH</v>
          </cell>
          <cell r="B91" t="str">
            <v xml:space="preserve">North East and Yorkshire </v>
          </cell>
          <cell r="C91" t="str">
            <v xml:space="preserve">North East and North Cumbria </v>
          </cell>
          <cell r="D91" t="str">
            <v>Friarage Hospital</v>
          </cell>
          <cell r="E91" t="str">
            <v>South Tees Hospitals NHS Foundation Trust</v>
          </cell>
          <cell r="F91" t="str">
            <v>England</v>
          </cell>
        </row>
        <row r="92">
          <cell r="A92" t="str">
            <v>SCM</v>
          </cell>
          <cell r="B92" t="str">
            <v xml:space="preserve">North East and Yorkshire </v>
          </cell>
          <cell r="C92" t="str">
            <v xml:space="preserve">North East and North Cumbria </v>
          </cell>
          <cell r="D92" t="str">
            <v>James Cook University Hospital</v>
          </cell>
          <cell r="E92" t="str">
            <v>South Tees Hospitals NHS Foundation Trust</v>
          </cell>
          <cell r="F92" t="str">
            <v>England</v>
          </cell>
        </row>
        <row r="93">
          <cell r="A93" t="str">
            <v>STD</v>
          </cell>
          <cell r="B93" t="str">
            <v xml:space="preserve">North East and Yorkshire </v>
          </cell>
          <cell r="C93" t="str">
            <v xml:space="preserve">North East and North Cumbria </v>
          </cell>
          <cell r="D93" t="str">
            <v>South Tyneside District Hospital</v>
          </cell>
          <cell r="E93" t="str">
            <v>South Tyneside and Sunderland NHS Foundation Trust</v>
          </cell>
          <cell r="F93" t="str">
            <v>England</v>
          </cell>
        </row>
        <row r="94">
          <cell r="A94" t="str">
            <v>SUN</v>
          </cell>
          <cell r="B94" t="str">
            <v xml:space="preserve">North East and Yorkshire </v>
          </cell>
          <cell r="C94" t="str">
            <v xml:space="preserve">North East and North Cumbria </v>
          </cell>
          <cell r="D94" t="str">
            <v>Sunderland Royal Hospital</v>
          </cell>
          <cell r="E94" t="str">
            <v>South Tyneside and Sunderland NHS Foundation Trust</v>
          </cell>
          <cell r="F94" t="str">
            <v>England</v>
          </cell>
        </row>
        <row r="95">
          <cell r="A95" t="str">
            <v>RVN</v>
          </cell>
          <cell r="B95" t="str">
            <v xml:space="preserve">North East and Yorkshire </v>
          </cell>
          <cell r="C95" t="str">
            <v xml:space="preserve">North East and North Cumbria </v>
          </cell>
          <cell r="D95" t="str">
            <v>Royal Victoria Infirmary</v>
          </cell>
          <cell r="E95" t="str">
            <v>The Newcastle Upon Tyne Hospitals NHS Foundation Trust</v>
          </cell>
          <cell r="F95" t="str">
            <v>England</v>
          </cell>
        </row>
        <row r="96">
          <cell r="A96" t="str">
            <v>BAR</v>
          </cell>
          <cell r="B96" t="str">
            <v xml:space="preserve">North East and Yorkshire </v>
          </cell>
          <cell r="C96" t="str">
            <v xml:space="preserve">South Yorkshire and Bassetlaw </v>
          </cell>
          <cell r="D96" t="str">
            <v>Barnsley District General Hospital</v>
          </cell>
          <cell r="E96" t="str">
            <v>Barnsley Hospital NHS Foundation Trust</v>
          </cell>
          <cell r="F96" t="str">
            <v>England</v>
          </cell>
        </row>
        <row r="97">
          <cell r="A97" t="str">
            <v>BSL</v>
          </cell>
          <cell r="B97" t="str">
            <v xml:space="preserve">North East and Yorkshire </v>
          </cell>
          <cell r="C97" t="str">
            <v xml:space="preserve">South Yorkshire and Bassetlaw </v>
          </cell>
          <cell r="D97" t="str">
            <v>Bassetlaw District General Hospital</v>
          </cell>
          <cell r="E97" t="str">
            <v>Doncaster And Bassetlaw Teaching Hospitals NHS Foundation Trust</v>
          </cell>
          <cell r="F97" t="str">
            <v>England</v>
          </cell>
        </row>
        <row r="98">
          <cell r="A98" t="str">
            <v>DID</v>
          </cell>
          <cell r="B98" t="str">
            <v xml:space="preserve">North East and Yorkshire </v>
          </cell>
          <cell r="C98" t="str">
            <v xml:space="preserve">South Yorkshire and Bassetlaw </v>
          </cell>
          <cell r="D98" t="str">
            <v>Doncaster Royal Infirmary</v>
          </cell>
          <cell r="E98" t="str">
            <v>Doncaster And Bassetlaw Teaching Hospitals NHS Foundation Trust</v>
          </cell>
          <cell r="F98" t="str">
            <v>England</v>
          </cell>
        </row>
        <row r="99">
          <cell r="A99" t="str">
            <v>NGS</v>
          </cell>
          <cell r="B99" t="str">
            <v xml:space="preserve">North East and Yorkshire </v>
          </cell>
          <cell r="C99" t="str">
            <v xml:space="preserve">South Yorkshire and Bassetlaw </v>
          </cell>
          <cell r="D99" t="str">
            <v>Northern General Hospital</v>
          </cell>
          <cell r="E99" t="str">
            <v>Sheffield Teaching Hospitals NHS Foundation Trust</v>
          </cell>
          <cell r="F99" t="str">
            <v>England</v>
          </cell>
        </row>
        <row r="100">
          <cell r="A100" t="str">
            <v>ROT</v>
          </cell>
          <cell r="B100" t="str">
            <v xml:space="preserve">North East and Yorkshire </v>
          </cell>
          <cell r="C100" t="str">
            <v xml:space="preserve">South Yorkshire and Bassetlaw </v>
          </cell>
          <cell r="D100" t="str">
            <v>Rotherham General Hospital</v>
          </cell>
          <cell r="E100" t="str">
            <v>The Rotherham NHS Foundation Trust</v>
          </cell>
          <cell r="F100" t="str">
            <v>England</v>
          </cell>
        </row>
        <row r="101">
          <cell r="A101" t="str">
            <v>AIR</v>
          </cell>
          <cell r="B101" t="str">
            <v xml:space="preserve">North East and Yorkshire </v>
          </cell>
          <cell r="C101" t="str">
            <v xml:space="preserve">West Yorkshire and Harrogate </v>
          </cell>
          <cell r="D101" t="str">
            <v>Airedale General Hospital</v>
          </cell>
          <cell r="E101" t="str">
            <v>Airedale NHS Foundation Trust</v>
          </cell>
          <cell r="F101" t="str">
            <v>England</v>
          </cell>
        </row>
        <row r="102">
          <cell r="A102" t="str">
            <v>BRD</v>
          </cell>
          <cell r="B102" t="str">
            <v xml:space="preserve">North East and Yorkshire  </v>
          </cell>
          <cell r="C102" t="str">
            <v xml:space="preserve">West Yorkshire and Harrogate </v>
          </cell>
          <cell r="D102" t="str">
            <v>Bradford Royal Infirmary</v>
          </cell>
          <cell r="E102" t="str">
            <v>Bradford Teaching Hospitals NHS Foundation Trust</v>
          </cell>
          <cell r="F102" t="str">
            <v>England</v>
          </cell>
        </row>
        <row r="103">
          <cell r="A103" t="str">
            <v>RHI</v>
          </cell>
          <cell r="B103" t="str">
            <v xml:space="preserve">North East and Yorkshire  </v>
          </cell>
          <cell r="C103" t="str">
            <v xml:space="preserve">West Yorkshire and Harrogate </v>
          </cell>
          <cell r="D103" t="str">
            <v>Calderdale Royal Hospital</v>
          </cell>
          <cell r="E103" t="str">
            <v>Calderdale and Huddersfield NHS Foundation Trust</v>
          </cell>
          <cell r="F103" t="str">
            <v>England</v>
          </cell>
        </row>
        <row r="104">
          <cell r="A104" t="str">
            <v>HUD</v>
          </cell>
          <cell r="B104" t="str">
            <v xml:space="preserve">North East and Yorkshire  </v>
          </cell>
          <cell r="C104" t="str">
            <v xml:space="preserve">West Yorkshire and Harrogate </v>
          </cell>
          <cell r="D104" t="str">
            <v>Huddersfield Royal Infirmary</v>
          </cell>
          <cell r="E104" t="str">
            <v>Calderdale and Huddersfield NHS Foundation Trust</v>
          </cell>
          <cell r="F104" t="str">
            <v>England</v>
          </cell>
        </row>
        <row r="105">
          <cell r="A105" t="str">
            <v>HAR</v>
          </cell>
          <cell r="B105" t="str">
            <v xml:space="preserve">North East and Yorkshire  </v>
          </cell>
          <cell r="C105" t="str">
            <v xml:space="preserve">West Yorkshire and Harrogate </v>
          </cell>
          <cell r="D105" t="str">
            <v>Harrogate District Hospital</v>
          </cell>
          <cell r="E105" t="str">
            <v>Harrogate and District NHS Foundation Trust</v>
          </cell>
          <cell r="F105" t="str">
            <v>England</v>
          </cell>
        </row>
        <row r="106">
          <cell r="A106" t="str">
            <v>SJL</v>
          </cell>
          <cell r="B106" t="str">
            <v xml:space="preserve">North East and Yorkshire  </v>
          </cell>
          <cell r="C106" t="str">
            <v xml:space="preserve">West Yorkshire and Harrogate </v>
          </cell>
          <cell r="D106" t="str">
            <v>St James's University Hospital</v>
          </cell>
          <cell r="E106" t="str">
            <v>Leeds Teaching Hospitals NHS Trust</v>
          </cell>
          <cell r="F106" t="str">
            <v>England</v>
          </cell>
        </row>
        <row r="107">
          <cell r="A107" t="str">
            <v>PIN</v>
          </cell>
          <cell r="B107" t="str">
            <v xml:space="preserve">North East and Yorkshire  </v>
          </cell>
          <cell r="C107" t="str">
            <v xml:space="preserve">West Yorkshire and Harrogate </v>
          </cell>
          <cell r="D107" t="str">
            <v>Pinderfields General Hospital</v>
          </cell>
          <cell r="E107" t="str">
            <v>Mid Yorkshire Hospitals NHS Trust</v>
          </cell>
          <cell r="F107" t="str">
            <v>England</v>
          </cell>
        </row>
        <row r="108">
          <cell r="A108" t="str">
            <v>RLU</v>
          </cell>
          <cell r="B108" t="str">
            <v xml:space="preserve">North West </v>
          </cell>
          <cell r="C108" t="str">
            <v>Cheshire and Merseyside</v>
          </cell>
          <cell r="D108" t="str">
            <v>Royal Liverpool University Hospital</v>
          </cell>
          <cell r="E108" t="str">
            <v>Liverpool University Hospitals NHS Foundation Trust</v>
          </cell>
          <cell r="F108" t="str">
            <v>England</v>
          </cell>
        </row>
        <row r="109">
          <cell r="A109" t="str">
            <v>FAZ</v>
          </cell>
          <cell r="B109" t="str">
            <v xml:space="preserve">North West </v>
          </cell>
          <cell r="C109" t="str">
            <v>Cheshire and Merseyside</v>
          </cell>
          <cell r="D109" t="str">
            <v>University Hospital Aintree</v>
          </cell>
          <cell r="E109" t="str">
            <v>Liverpool University Hospitals NHS Foundation Trust</v>
          </cell>
          <cell r="F109" t="str">
            <v>England</v>
          </cell>
        </row>
        <row r="110">
          <cell r="A110" t="str">
            <v>COC</v>
          </cell>
          <cell r="B110" t="str">
            <v xml:space="preserve">North West </v>
          </cell>
          <cell r="C110" t="str">
            <v xml:space="preserve">Cheshire and Merseyside Health and Care Partnership </v>
          </cell>
          <cell r="D110" t="str">
            <v>Countess of Chester Hospital</v>
          </cell>
          <cell r="E110" t="str">
            <v>Countess of Chester Hospital NHS Foundation Trust</v>
          </cell>
          <cell r="F110" t="str">
            <v>England</v>
          </cell>
        </row>
        <row r="111">
          <cell r="A111" t="str">
            <v>MAC</v>
          </cell>
          <cell r="B111" t="str">
            <v xml:space="preserve">North West </v>
          </cell>
          <cell r="C111" t="str">
            <v xml:space="preserve">Cheshire and Merseyside Health and Care Partnership </v>
          </cell>
          <cell r="D111" t="str">
            <v>Macclesfield District General Hospital</v>
          </cell>
          <cell r="E111" t="str">
            <v>East Cheshire NHS Trust</v>
          </cell>
          <cell r="F111" t="str">
            <v>England</v>
          </cell>
        </row>
        <row r="112">
          <cell r="A112" t="str">
            <v>LGH</v>
          </cell>
          <cell r="B112" t="str">
            <v xml:space="preserve">North West </v>
          </cell>
          <cell r="C112" t="str">
            <v xml:space="preserve">Cheshire and Merseyside Health and Care Partnership </v>
          </cell>
          <cell r="D112" t="str">
            <v>Leighton Hospital</v>
          </cell>
          <cell r="E112" t="str">
            <v>Mid Cheshire Hospitals NHS Foundation Trust</v>
          </cell>
          <cell r="F112" t="str">
            <v>England</v>
          </cell>
        </row>
        <row r="113">
          <cell r="A113" t="str">
            <v>SOU</v>
          </cell>
          <cell r="B113" t="str">
            <v xml:space="preserve">North West </v>
          </cell>
          <cell r="C113" t="str">
            <v xml:space="preserve">Cheshire and Merseyside Health and Care Partnership </v>
          </cell>
          <cell r="D113" t="str">
            <v>Southport and Formby District General</v>
          </cell>
          <cell r="E113" t="str">
            <v>Southport and Ormskirk Hospital NHS Trust</v>
          </cell>
          <cell r="F113" t="str">
            <v>England</v>
          </cell>
        </row>
        <row r="114">
          <cell r="A114" t="str">
            <v>WHI</v>
          </cell>
          <cell r="B114" t="str">
            <v xml:space="preserve">North West </v>
          </cell>
          <cell r="C114" t="str">
            <v xml:space="preserve">Cheshire and Merseyside Health and Care Partnership </v>
          </cell>
          <cell r="D114" t="str">
            <v>Whiston Hospital</v>
          </cell>
          <cell r="E114" t="str">
            <v>St Helens And Knowsley Teaching Hospitals NHS Trust</v>
          </cell>
          <cell r="F114" t="str">
            <v>England</v>
          </cell>
        </row>
        <row r="115">
          <cell r="A115" t="str">
            <v>WDG</v>
          </cell>
          <cell r="B115" t="str">
            <v xml:space="preserve">North West </v>
          </cell>
          <cell r="C115" t="str">
            <v xml:space="preserve">Cheshire and Merseyside Health and Care Partnership </v>
          </cell>
          <cell r="D115" t="str">
            <v>Warrington District General Hospital</v>
          </cell>
          <cell r="E115" t="str">
            <v>Warrington and Halton Hospitals NHS Foundation Trust</v>
          </cell>
          <cell r="F115" t="str">
            <v>England</v>
          </cell>
        </row>
        <row r="116">
          <cell r="A116" t="str">
            <v>WIR</v>
          </cell>
          <cell r="B116" t="str">
            <v xml:space="preserve">North West </v>
          </cell>
          <cell r="C116" t="str">
            <v xml:space="preserve">Cheshire and Merseyside Health and Care Partnership </v>
          </cell>
          <cell r="D116" t="str">
            <v>Arrowe Park Hospital</v>
          </cell>
          <cell r="E116" t="str">
            <v>Wirral University Teaching Hospital NHS Foundation Trust</v>
          </cell>
          <cell r="F116" t="str">
            <v>England</v>
          </cell>
        </row>
        <row r="117">
          <cell r="A117" t="str">
            <v>BOL</v>
          </cell>
          <cell r="B117" t="str">
            <v xml:space="preserve">North West </v>
          </cell>
          <cell r="C117" t="str">
            <v xml:space="preserve">Greater Manchester Health and Social Care Partnership </v>
          </cell>
          <cell r="D117" t="str">
            <v>Royal Bolton Hospital</v>
          </cell>
          <cell r="E117" t="str">
            <v>Bolton NHS Foundation Trust</v>
          </cell>
          <cell r="F117" t="str">
            <v>England</v>
          </cell>
        </row>
        <row r="118">
          <cell r="A118" t="str">
            <v>MRI</v>
          </cell>
          <cell r="B118" t="str">
            <v xml:space="preserve">North West </v>
          </cell>
          <cell r="C118" t="str">
            <v xml:space="preserve">Greater Manchester Health and Social Care Partnership </v>
          </cell>
          <cell r="D118" t="str">
            <v>Manchester Royal Infirmary</v>
          </cell>
          <cell r="E118" t="str">
            <v>Manchester University NHS Foundation Trust</v>
          </cell>
          <cell r="F118" t="str">
            <v>England</v>
          </cell>
        </row>
        <row r="119">
          <cell r="A119" t="str">
            <v>WYT</v>
          </cell>
          <cell r="B119" t="str">
            <v xml:space="preserve">North West </v>
          </cell>
          <cell r="C119" t="str">
            <v xml:space="preserve">Greater Manchester Health and Social Care Partnership </v>
          </cell>
          <cell r="D119" t="str">
            <v>Wythenshawe Hospital</v>
          </cell>
          <cell r="E119" t="str">
            <v>Manchester University NHS Foundation Trust</v>
          </cell>
          <cell r="F119" t="str">
            <v>England</v>
          </cell>
        </row>
        <row r="120">
          <cell r="A120" t="str">
            <v>BRY</v>
          </cell>
          <cell r="B120" t="str">
            <v xml:space="preserve">North West </v>
          </cell>
          <cell r="C120" t="str">
            <v xml:space="preserve">Greater Manchester Health and Social Care Partnership </v>
          </cell>
          <cell r="D120" t="str">
            <v>Fairfield General Hospital</v>
          </cell>
          <cell r="E120" t="str">
            <v>Pennine Acute Hospitals NHS Trust</v>
          </cell>
          <cell r="F120" t="str">
            <v>England</v>
          </cell>
        </row>
        <row r="121">
          <cell r="A121" t="str">
            <v>NMG</v>
          </cell>
          <cell r="B121" t="str">
            <v xml:space="preserve">North West </v>
          </cell>
          <cell r="C121" t="str">
            <v xml:space="preserve">Greater Manchester Health and Social Care Partnership </v>
          </cell>
          <cell r="D121" t="str">
            <v>North Manchester General Hospital</v>
          </cell>
          <cell r="E121" t="str">
            <v>Pennine Acute Hospitals NHS Trust</v>
          </cell>
          <cell r="F121" t="str">
            <v>England</v>
          </cell>
        </row>
        <row r="122">
          <cell r="A122" t="str">
            <v>OHM</v>
          </cell>
          <cell r="B122" t="str">
            <v xml:space="preserve">North West </v>
          </cell>
          <cell r="C122" t="str">
            <v xml:space="preserve">Greater Manchester Health and Social Care Partnership </v>
          </cell>
          <cell r="D122" t="str">
            <v>Royal Oldham Hospital</v>
          </cell>
          <cell r="E122" t="str">
            <v>Pennine Acute Hospitals NHS Trust</v>
          </cell>
          <cell r="F122" t="str">
            <v>England</v>
          </cell>
        </row>
        <row r="123">
          <cell r="A123" t="str">
            <v>SRH</v>
          </cell>
          <cell r="B123" t="str">
            <v xml:space="preserve">North West </v>
          </cell>
          <cell r="C123" t="str">
            <v xml:space="preserve">Greater Manchester Health and Social Care Partnership </v>
          </cell>
          <cell r="D123" t="str">
            <v>Salford Royal Hospital</v>
          </cell>
          <cell r="E123" t="str">
            <v>Salford Royal NHS Foundation Trust</v>
          </cell>
          <cell r="F123" t="str">
            <v>England</v>
          </cell>
        </row>
        <row r="124">
          <cell r="A124" t="str">
            <v>SHH</v>
          </cell>
          <cell r="B124" t="str">
            <v xml:space="preserve">North West </v>
          </cell>
          <cell r="C124" t="str">
            <v xml:space="preserve">Greater Manchester Health and Social Care Partnership </v>
          </cell>
          <cell r="D124" t="str">
            <v>Stepping Hill Hospital</v>
          </cell>
          <cell r="E124" t="str">
            <v>Stockport NHS Foundation Trust</v>
          </cell>
          <cell r="F124" t="str">
            <v>England</v>
          </cell>
        </row>
        <row r="125">
          <cell r="A125" t="str">
            <v>TGA</v>
          </cell>
          <cell r="B125" t="str">
            <v xml:space="preserve">North West </v>
          </cell>
          <cell r="C125" t="str">
            <v xml:space="preserve">Greater Manchester Health and Social Care Partnership </v>
          </cell>
          <cell r="D125" t="str">
            <v>Tameside General Hospital</v>
          </cell>
          <cell r="E125" t="str">
            <v>Tameside And Glossop Integrated Care NHS Foundation Trust</v>
          </cell>
          <cell r="F125" t="str">
            <v>England</v>
          </cell>
        </row>
        <row r="126">
          <cell r="A126" t="str">
            <v>AEI</v>
          </cell>
          <cell r="B126" t="str">
            <v xml:space="preserve">North West </v>
          </cell>
          <cell r="C126" t="str">
            <v xml:space="preserve">Greater Manchester Health and Social Care Partnership </v>
          </cell>
          <cell r="D126" t="str">
            <v>Royal Albert Edward Infirmary</v>
          </cell>
          <cell r="E126" t="str">
            <v>Wrightington, Wigan and Leigh NHS Foundation Trust</v>
          </cell>
          <cell r="F126" t="str">
            <v>England</v>
          </cell>
        </row>
        <row r="127">
          <cell r="A127" t="str">
            <v>VIC</v>
          </cell>
          <cell r="B127" t="str">
            <v xml:space="preserve">North West </v>
          </cell>
          <cell r="C127" t="str">
            <v xml:space="preserve">Lancashire and South Cumbria </v>
          </cell>
          <cell r="D127" t="str">
            <v>Victoria Hospital</v>
          </cell>
          <cell r="E127" t="str">
            <v>Blackpool Teaching Hospitals NHS Foundation Trust</v>
          </cell>
          <cell r="F127" t="str">
            <v>England</v>
          </cell>
        </row>
        <row r="128">
          <cell r="A128" t="str">
            <v>BLA</v>
          </cell>
          <cell r="B128" t="str">
            <v xml:space="preserve">North West </v>
          </cell>
          <cell r="C128" t="str">
            <v xml:space="preserve">Lancashire and South Cumbria </v>
          </cell>
          <cell r="D128" t="str">
            <v>Royal Blackburn Hospital</v>
          </cell>
          <cell r="E128" t="str">
            <v>East Lancashire Hospitals NHS Trust</v>
          </cell>
          <cell r="F128" t="str">
            <v>England</v>
          </cell>
        </row>
        <row r="129">
          <cell r="A129" t="str">
            <v>CHO</v>
          </cell>
          <cell r="B129" t="str">
            <v xml:space="preserve">North West </v>
          </cell>
          <cell r="C129" t="str">
            <v xml:space="preserve">Lancashire and South Cumbria </v>
          </cell>
          <cell r="D129" t="str">
            <v>Chorley Hospital</v>
          </cell>
          <cell r="E129" t="str">
            <v>Lancashire Teaching Hospitals NHS Foundation Trust</v>
          </cell>
          <cell r="F129" t="str">
            <v>England</v>
          </cell>
        </row>
        <row r="130">
          <cell r="A130" t="str">
            <v>RPH</v>
          </cell>
          <cell r="B130" t="str">
            <v xml:space="preserve">North West </v>
          </cell>
          <cell r="C130" t="str">
            <v xml:space="preserve">Lancashire and South Cumbria </v>
          </cell>
          <cell r="D130" t="str">
            <v>Royal Preston Hospital</v>
          </cell>
          <cell r="E130" t="str">
            <v>Lancashire Teaching Hospitals NHS Foundation Trust</v>
          </cell>
          <cell r="F130" t="str">
            <v>England</v>
          </cell>
        </row>
        <row r="131">
          <cell r="A131" t="str">
            <v>FGH</v>
          </cell>
          <cell r="B131" t="str">
            <v xml:space="preserve">North West </v>
          </cell>
          <cell r="C131" t="str">
            <v xml:space="preserve">Lancashire and South Cumbria </v>
          </cell>
          <cell r="D131" t="str">
            <v>Furness General</v>
          </cell>
          <cell r="E131" t="str">
            <v>University Hospitals of Morecambe Bay NHS Foundation Trust</v>
          </cell>
          <cell r="F131" t="str">
            <v>England</v>
          </cell>
        </row>
        <row r="132">
          <cell r="A132" t="str">
            <v>RLI</v>
          </cell>
          <cell r="B132" t="str">
            <v xml:space="preserve">North West </v>
          </cell>
          <cell r="C132" t="str">
            <v xml:space="preserve">Lancashire and South Cumbria </v>
          </cell>
          <cell r="D132" t="str">
            <v>Royal Lancaster Infirmary</v>
          </cell>
          <cell r="E132" t="str">
            <v>University Hospitals of Morecambe Bay NHS Foundation Trust</v>
          </cell>
          <cell r="F132" t="str">
            <v>England</v>
          </cell>
        </row>
        <row r="133">
          <cell r="A133" t="str">
            <v>PMS</v>
          </cell>
          <cell r="B133" t="str">
            <v>South East</v>
          </cell>
          <cell r="C133" t="str">
            <v>Bath and North East Somerset, Swindon and Wiltshire</v>
          </cell>
          <cell r="D133" t="str">
            <v>The Great Western Hospital</v>
          </cell>
          <cell r="E133" t="str">
            <v>Great Western Hospitals NHS Foundation Trust</v>
          </cell>
          <cell r="F133" t="str">
            <v>England</v>
          </cell>
        </row>
        <row r="134">
          <cell r="A134" t="str">
            <v>SMV</v>
          </cell>
          <cell r="B134" t="str">
            <v xml:space="preserve">South East </v>
          </cell>
          <cell r="C134" t="str">
            <v xml:space="preserve">Buckinghamshire, Oxfordshire and Berkshire West </v>
          </cell>
          <cell r="D134" t="str">
            <v>Stoke Mandeville Hospital</v>
          </cell>
          <cell r="E134" t="str">
            <v>Buckinghamshire Healthcare NHS Trust</v>
          </cell>
          <cell r="F134" t="str">
            <v>England</v>
          </cell>
        </row>
        <row r="135">
          <cell r="A135" t="str">
            <v>HOR</v>
          </cell>
          <cell r="B135" t="str">
            <v xml:space="preserve">South East </v>
          </cell>
          <cell r="C135" t="str">
            <v xml:space="preserve">Buckinghamshire, Oxfordshire and Berkshire West </v>
          </cell>
          <cell r="D135" t="str">
            <v>Horton General Hospital</v>
          </cell>
          <cell r="E135" t="str">
            <v>Oxford University Hospitals NHS Foundation Trust</v>
          </cell>
          <cell r="F135" t="str">
            <v>England</v>
          </cell>
        </row>
        <row r="136">
          <cell r="A136" t="str">
            <v>RAD</v>
          </cell>
          <cell r="B136" t="str">
            <v xml:space="preserve">South East </v>
          </cell>
          <cell r="C136" t="str">
            <v xml:space="preserve">Buckinghamshire, Oxfordshire and Berkshire West </v>
          </cell>
          <cell r="D136" t="str">
            <v>John Radcliffe Hospital</v>
          </cell>
          <cell r="E136" t="str">
            <v>Oxford University Hospitals NHS Foundation Trust</v>
          </cell>
          <cell r="F136" t="str">
            <v>England</v>
          </cell>
        </row>
        <row r="137">
          <cell r="A137" t="str">
            <v>RBE</v>
          </cell>
          <cell r="B137" t="str">
            <v xml:space="preserve">South East </v>
          </cell>
          <cell r="C137" t="str">
            <v xml:space="preserve">Buckinghamshire, Oxfordshire and Berkshire West </v>
          </cell>
          <cell r="D137" t="str">
            <v>Royal Berkshire Hospital</v>
          </cell>
          <cell r="E137" t="str">
            <v>Royal Berkshire NHS Foundation Trust</v>
          </cell>
          <cell r="F137" t="str">
            <v>England</v>
          </cell>
        </row>
        <row r="138">
          <cell r="A138" t="str">
            <v>FRM</v>
          </cell>
          <cell r="B138" t="str">
            <v xml:space="preserve">South East </v>
          </cell>
          <cell r="C138" t="str">
            <v xml:space="preserve">Frimley Health and Care </v>
          </cell>
          <cell r="D138" t="str">
            <v>Frimley Park Hospital</v>
          </cell>
          <cell r="E138" t="str">
            <v>Frimley Health NHS Foundation Trust</v>
          </cell>
          <cell r="F138" t="str">
            <v>England</v>
          </cell>
        </row>
        <row r="139">
          <cell r="A139" t="str">
            <v>WEX</v>
          </cell>
          <cell r="B139" t="str">
            <v xml:space="preserve">South East </v>
          </cell>
          <cell r="C139" t="str">
            <v xml:space="preserve">Frimley Health and Care </v>
          </cell>
          <cell r="D139" t="str">
            <v>Wexham Park Hospital</v>
          </cell>
          <cell r="E139" t="str">
            <v>Frimley Health NHS Foundation Trust</v>
          </cell>
          <cell r="F139" t="str">
            <v>England</v>
          </cell>
        </row>
        <row r="140">
          <cell r="A140" t="str">
            <v>BNH</v>
          </cell>
          <cell r="B140" t="str">
            <v xml:space="preserve">South East </v>
          </cell>
          <cell r="C140" t="str">
            <v xml:space="preserve">Hampshire and Isle of Wight </v>
          </cell>
          <cell r="D140" t="str">
            <v>Basingstoke and North Hampshire Hospital</v>
          </cell>
          <cell r="E140" t="str">
            <v>Hampshire Hospitals NHS Foundation Trust</v>
          </cell>
          <cell r="F140" t="str">
            <v>England</v>
          </cell>
        </row>
        <row r="141">
          <cell r="A141" t="str">
            <v>RHC</v>
          </cell>
          <cell r="B141" t="str">
            <v xml:space="preserve">South East </v>
          </cell>
          <cell r="C141" t="str">
            <v xml:space="preserve">Hampshire and Isle of Wight </v>
          </cell>
          <cell r="D141" t="str">
            <v>Royal Hampshire County Hospital</v>
          </cell>
          <cell r="E141" t="str">
            <v>Hampshire Hospitals NHS Foundation Trust</v>
          </cell>
          <cell r="F141" t="str">
            <v>England</v>
          </cell>
        </row>
        <row r="142">
          <cell r="A142" t="str">
            <v>IOW</v>
          </cell>
          <cell r="B142" t="str">
            <v xml:space="preserve">South East </v>
          </cell>
          <cell r="C142" t="str">
            <v xml:space="preserve">Hampshire and Isle of Wight </v>
          </cell>
          <cell r="D142" t="str">
            <v>St Mary's Hospital, Newport</v>
          </cell>
          <cell r="E142" t="str">
            <v>Isle of Wight NHS Trust</v>
          </cell>
          <cell r="F142" t="str">
            <v>England</v>
          </cell>
        </row>
        <row r="143">
          <cell r="A143" t="str">
            <v>QAP</v>
          </cell>
          <cell r="B143" t="str">
            <v xml:space="preserve">South East </v>
          </cell>
          <cell r="C143" t="str">
            <v xml:space="preserve">Hampshire and Isle of Wight </v>
          </cell>
          <cell r="D143" t="str">
            <v>Queen Alexandra Hospital</v>
          </cell>
          <cell r="E143" t="str">
            <v>Portsmouth Hospitals NHS Trust</v>
          </cell>
          <cell r="F143" t="str">
            <v>England</v>
          </cell>
        </row>
        <row r="144">
          <cell r="A144" t="str">
            <v>LNF</v>
          </cell>
          <cell r="B144" t="str">
            <v xml:space="preserve">South East </v>
          </cell>
          <cell r="C144" t="str">
            <v xml:space="preserve">Hampshire and Isle of Wight </v>
          </cell>
          <cell r="D144" t="str">
            <v>Lymington New Forest Hospital</v>
          </cell>
          <cell r="E144" t="str">
            <v>Southern Health NHS Foundation Trust</v>
          </cell>
          <cell r="F144" t="str">
            <v>England</v>
          </cell>
        </row>
        <row r="145">
          <cell r="A145" t="str">
            <v>SGH</v>
          </cell>
          <cell r="B145" t="str">
            <v xml:space="preserve">South East </v>
          </cell>
          <cell r="C145" t="str">
            <v xml:space="preserve">Hampshire and Isle of Wight </v>
          </cell>
          <cell r="D145" t="str">
            <v>Southampton General Hospital</v>
          </cell>
          <cell r="E145" t="str">
            <v>University Hospital Southampton NHS Foundation Trust</v>
          </cell>
          <cell r="F145" t="str">
            <v>England</v>
          </cell>
        </row>
        <row r="146">
          <cell r="A146" t="str">
            <v>KCC</v>
          </cell>
          <cell r="B146" t="str">
            <v xml:space="preserve">South East </v>
          </cell>
          <cell r="C146" t="str">
            <v>Kent and Medway Integrated Care System</v>
          </cell>
          <cell r="D146" t="str">
            <v>Kent and Canterbury Hospital</v>
          </cell>
          <cell r="E146" t="str">
            <v>East Kent Hospitals University NHS Foundation Trust</v>
          </cell>
          <cell r="F146" t="str">
            <v>England</v>
          </cell>
        </row>
        <row r="147">
          <cell r="A147" t="str">
            <v>QEQ</v>
          </cell>
          <cell r="B147" t="str">
            <v xml:space="preserve">South East </v>
          </cell>
          <cell r="C147" t="str">
            <v>Kent and Medway Integrated Care System</v>
          </cell>
          <cell r="D147" t="str">
            <v>Queen Elizabeth the Queen Mother Hospital</v>
          </cell>
          <cell r="E147" t="str">
            <v>East Kent Hospitals University NHS Foundation Trust</v>
          </cell>
          <cell r="F147" t="str">
            <v>England</v>
          </cell>
        </row>
        <row r="148">
          <cell r="A148" t="str">
            <v>WHH</v>
          </cell>
          <cell r="B148" t="str">
            <v xml:space="preserve">South East </v>
          </cell>
          <cell r="C148" t="str">
            <v>Kent and Medway Integrated Care System</v>
          </cell>
          <cell r="D148" t="str">
            <v>William Harvey Hospital</v>
          </cell>
          <cell r="E148" t="str">
            <v>East Kent Hospitals University NHS Foundation Trust</v>
          </cell>
          <cell r="F148" t="str">
            <v>England</v>
          </cell>
        </row>
        <row r="149">
          <cell r="A149" t="str">
            <v>MAI</v>
          </cell>
          <cell r="B149" t="str">
            <v xml:space="preserve">South East </v>
          </cell>
          <cell r="C149" t="str">
            <v>Kent and Medway Integrated Care System</v>
          </cell>
          <cell r="D149" t="str">
            <v>Maidstone General Hospital</v>
          </cell>
          <cell r="E149" t="str">
            <v>Maidstone and Tunbridge Wells NHS Trust</v>
          </cell>
          <cell r="F149" t="str">
            <v>England</v>
          </cell>
        </row>
        <row r="150">
          <cell r="A150" t="str">
            <v>TUN</v>
          </cell>
          <cell r="B150" t="str">
            <v xml:space="preserve">South East </v>
          </cell>
          <cell r="C150" t="str">
            <v>Kent and Medway Integrated Care System</v>
          </cell>
          <cell r="D150" t="str">
            <v>Tunbridge Wells Hospital</v>
          </cell>
          <cell r="E150" t="str">
            <v>Maidstone and Tunbridge Wells NHS Trust</v>
          </cell>
          <cell r="F150" t="str">
            <v>England</v>
          </cell>
        </row>
        <row r="151">
          <cell r="A151" t="str">
            <v>MDW</v>
          </cell>
          <cell r="B151" t="str">
            <v xml:space="preserve">South East </v>
          </cell>
          <cell r="C151" t="str">
            <v>Kent and Medway Integrated Care System</v>
          </cell>
          <cell r="D151" t="str">
            <v>Medway Maritime Hospital</v>
          </cell>
          <cell r="E151" t="str">
            <v>Medway NHS Foundation Trust</v>
          </cell>
          <cell r="F151" t="str">
            <v>England</v>
          </cell>
        </row>
        <row r="152">
          <cell r="A152" t="str">
            <v>SPH</v>
          </cell>
          <cell r="B152" t="str">
            <v xml:space="preserve">South East </v>
          </cell>
          <cell r="C152" t="str">
            <v xml:space="preserve">Surrey Heartlands Health and Care </v>
          </cell>
          <cell r="D152" t="str">
            <v>St Peter's Hospital</v>
          </cell>
          <cell r="E152" t="str">
            <v>Ashford and St Peter's Hospitals NHS Foundation Trust</v>
          </cell>
          <cell r="F152" t="str">
            <v>England</v>
          </cell>
        </row>
        <row r="153">
          <cell r="A153" t="str">
            <v>RSU</v>
          </cell>
          <cell r="B153" t="str">
            <v xml:space="preserve">South East </v>
          </cell>
          <cell r="C153" t="str">
            <v xml:space="preserve">Surrey Heartlands Health and Care </v>
          </cell>
          <cell r="D153" t="str">
            <v>Royal Surrey County Hospital</v>
          </cell>
          <cell r="E153" t="str">
            <v>Royal Surrey County Hospital NHS Foundation Trust</v>
          </cell>
          <cell r="F153" t="str">
            <v>England</v>
          </cell>
        </row>
        <row r="154">
          <cell r="A154" t="str">
            <v>ESU</v>
          </cell>
          <cell r="B154" t="str">
            <v xml:space="preserve">South East </v>
          </cell>
          <cell r="C154" t="str">
            <v xml:space="preserve">Surrey Heartlands Health and Care </v>
          </cell>
          <cell r="D154" t="str">
            <v>East Surrey Hospital</v>
          </cell>
          <cell r="E154" t="str">
            <v>Surrey and Sussex Healthcare NHS Trust</v>
          </cell>
          <cell r="F154" t="str">
            <v>England</v>
          </cell>
        </row>
        <row r="155">
          <cell r="A155" t="str">
            <v>PRH</v>
          </cell>
          <cell r="B155" t="str">
            <v xml:space="preserve">South East </v>
          </cell>
          <cell r="C155" t="str">
            <v xml:space="preserve">Sussex Health and Care Partnership </v>
          </cell>
          <cell r="D155" t="str">
            <v>Princess Royal Hospital (Haywards Heath)</v>
          </cell>
          <cell r="E155" t="str">
            <v>Brighton and Sussex University Hospitals NHS Trust</v>
          </cell>
          <cell r="F155" t="str">
            <v>England</v>
          </cell>
        </row>
        <row r="156">
          <cell r="A156" t="str">
            <v>RSC</v>
          </cell>
          <cell r="B156" t="str">
            <v xml:space="preserve">South East </v>
          </cell>
          <cell r="C156" t="str">
            <v xml:space="preserve">Sussex Health and Care Partnership </v>
          </cell>
          <cell r="D156" t="str">
            <v>Royal Sussex County Hospital</v>
          </cell>
          <cell r="E156" t="str">
            <v>Brighton and Sussex University Hospitals NHS Trust</v>
          </cell>
          <cell r="F156" t="str">
            <v>England</v>
          </cell>
        </row>
        <row r="157">
          <cell r="A157" t="str">
            <v>CGH</v>
          </cell>
          <cell r="B157" t="str">
            <v xml:space="preserve">South East </v>
          </cell>
          <cell r="C157" t="str">
            <v xml:space="preserve">Sussex Health and Care Partnership </v>
          </cell>
          <cell r="D157" t="str">
            <v>Conquest Hospital</v>
          </cell>
          <cell r="E157" t="str">
            <v>East Sussex Healthcare NHS Trust</v>
          </cell>
          <cell r="F157" t="str">
            <v>England</v>
          </cell>
        </row>
        <row r="158">
          <cell r="A158" t="str">
            <v>DGE</v>
          </cell>
          <cell r="B158" t="str">
            <v xml:space="preserve">South East </v>
          </cell>
          <cell r="C158" t="str">
            <v xml:space="preserve">Sussex Health and Care Partnership </v>
          </cell>
          <cell r="D158" t="str">
            <v>Eastbourne DGH</v>
          </cell>
          <cell r="E158" t="str">
            <v>East Sussex Healthcare NHS Trust</v>
          </cell>
          <cell r="F158" t="str">
            <v>England</v>
          </cell>
        </row>
        <row r="159">
          <cell r="A159" t="str">
            <v>STR</v>
          </cell>
          <cell r="B159" t="str">
            <v xml:space="preserve">South East </v>
          </cell>
          <cell r="C159" t="str">
            <v xml:space="preserve">Sussex Health and Care Partnership </v>
          </cell>
          <cell r="D159" t="str">
            <v>St Richards Hospital</v>
          </cell>
          <cell r="E159" t="str">
            <v>Western Sussex Hospitals NHS Foundation Trust</v>
          </cell>
          <cell r="F159" t="str">
            <v>England</v>
          </cell>
        </row>
        <row r="160">
          <cell r="A160" t="str">
            <v>WRG</v>
          </cell>
          <cell r="B160" t="str">
            <v xml:space="preserve">South East  </v>
          </cell>
          <cell r="C160" t="str">
            <v xml:space="preserve">Sussex Health and Care Partnership </v>
          </cell>
          <cell r="D160" t="str">
            <v>Worthing Hospital</v>
          </cell>
          <cell r="E160" t="str">
            <v>Western Sussex Hospitals NHS Foundation Trust</v>
          </cell>
          <cell r="F160" t="str">
            <v>England</v>
          </cell>
        </row>
        <row r="161">
          <cell r="A161" t="str">
            <v>BAT</v>
          </cell>
          <cell r="B161" t="str">
            <v xml:space="preserve">South West </v>
          </cell>
          <cell r="C161" t="str">
            <v>Bath and North East Somerset, Swindon and Wiltshire</v>
          </cell>
          <cell r="D161" t="str">
            <v>Royal United Hospital Bath</v>
          </cell>
          <cell r="E161" t="str">
            <v>Royal United Hospitals Bath NHS Foundation Trust</v>
          </cell>
          <cell r="F161" t="str">
            <v>England</v>
          </cell>
        </row>
        <row r="162">
          <cell r="A162" t="str">
            <v>SAL</v>
          </cell>
          <cell r="B162" t="str">
            <v xml:space="preserve">South West </v>
          </cell>
          <cell r="C162" t="str">
            <v>Bath and North East Somerset, Swindon and Wiltshire</v>
          </cell>
          <cell r="D162" t="str">
            <v>Salisbury District Hospital</v>
          </cell>
          <cell r="E162" t="str">
            <v>Salisbury NHS Foundation Trust</v>
          </cell>
          <cell r="F162" t="str">
            <v>England</v>
          </cell>
        </row>
        <row r="163">
          <cell r="A163" t="str">
            <v>RCH</v>
          </cell>
          <cell r="B163" t="str">
            <v xml:space="preserve">South West </v>
          </cell>
          <cell r="C163" t="str">
            <v xml:space="preserve">Cornwall and the Isles of Scilly Health and Care Partnership </v>
          </cell>
          <cell r="D163" t="str">
            <v>Royal Cornwall Hospital</v>
          </cell>
          <cell r="E163" t="str">
            <v>Royal Cornwall Hospitals NHS Trust</v>
          </cell>
          <cell r="F163" t="str">
            <v>England</v>
          </cell>
        </row>
        <row r="164">
          <cell r="A164" t="str">
            <v>BSM</v>
          </cell>
          <cell r="B164" t="str">
            <v xml:space="preserve">South West </v>
          </cell>
          <cell r="C164" t="str">
            <v>Healthier Together Bristol, North Somerset and South Gloucestershire</v>
          </cell>
          <cell r="D164" t="str">
            <v>Southmead Hospital</v>
          </cell>
          <cell r="E164" t="str">
            <v>North Bristol NHS Trust</v>
          </cell>
          <cell r="F164" t="str">
            <v>England</v>
          </cell>
        </row>
        <row r="165">
          <cell r="A165" t="str">
            <v>BRI</v>
          </cell>
          <cell r="B165" t="str">
            <v xml:space="preserve">South West </v>
          </cell>
          <cell r="C165" t="str">
            <v>Healthier Together Bristol, North Somerset and South Gloucestershire</v>
          </cell>
          <cell r="D165" t="str">
            <v>Bristol Royal Infirmary</v>
          </cell>
          <cell r="E165" t="str">
            <v xml:space="preserve">University Hospitals Bristol NHS Foundation Trust (University Hospitals Bristol and Weston NHS Foundation Trust (UHBW) is the newly merged Trust comprising University Hospitals Bristol NHS Foundation Trust and Weston Area Health NHS Trust.) 
 </v>
          </cell>
          <cell r="F165" t="str">
            <v>England</v>
          </cell>
        </row>
        <row r="166">
          <cell r="A166" t="str">
            <v>WGH</v>
          </cell>
          <cell r="B166" t="str">
            <v xml:space="preserve">South West </v>
          </cell>
          <cell r="C166" t="str">
            <v>Healthier Together Bristol, North Somerset and South Gloucestershire</v>
          </cell>
          <cell r="D166" t="str">
            <v>Weston General Hospital</v>
          </cell>
          <cell r="E166" t="str">
            <v xml:space="preserve">Weston Area Health NHS Trust (merged - University Hospitals Bristol and Weston NHS Foundation Trust (UHBW) is the newly merged Trust comprising University Hospitals Bristol NHS Foundation Trust and Weston Area Health NHS Trust.) 
 </v>
          </cell>
          <cell r="F166" t="str">
            <v>England</v>
          </cell>
        </row>
        <row r="167">
          <cell r="A167" t="str">
            <v>CHG</v>
          </cell>
          <cell r="B167" t="str">
            <v xml:space="preserve">South West </v>
          </cell>
          <cell r="C167" t="str">
            <v xml:space="preserve">One Gloucestershire </v>
          </cell>
          <cell r="D167" t="str">
            <v>Cheltenham General Hospital</v>
          </cell>
          <cell r="E167" t="str">
            <v>Gloucestershire Hospitals NHS Foundation Trust</v>
          </cell>
          <cell r="F167" t="str">
            <v>England</v>
          </cell>
        </row>
        <row r="168">
          <cell r="A168" t="str">
            <v>GLO</v>
          </cell>
          <cell r="B168" t="str">
            <v xml:space="preserve">South West </v>
          </cell>
          <cell r="C168" t="str">
            <v xml:space="preserve">One Gloucestershire </v>
          </cell>
          <cell r="D168" t="str">
            <v>Gloucestershire Royal Hospital</v>
          </cell>
          <cell r="E168" t="str">
            <v>Gloucestershire Hospitals NHS Foundation Trust</v>
          </cell>
          <cell r="F168" t="str">
            <v>England</v>
          </cell>
        </row>
        <row r="169">
          <cell r="A169" t="str">
            <v>WDH</v>
          </cell>
          <cell r="B169" t="str">
            <v xml:space="preserve">South West </v>
          </cell>
          <cell r="C169" t="str">
            <v xml:space="preserve">Our Dorset </v>
          </cell>
          <cell r="D169" t="str">
            <v>Dorset County Hospital</v>
          </cell>
          <cell r="E169" t="str">
            <v>Dorset County Hospital NHS Foundation Trust</v>
          </cell>
          <cell r="F169" t="str">
            <v>England</v>
          </cell>
        </row>
        <row r="170">
          <cell r="A170" t="str">
            <v>PGH</v>
          </cell>
          <cell r="B170" t="str">
            <v xml:space="preserve">South West </v>
          </cell>
          <cell r="C170" t="str">
            <v xml:space="preserve">Our Dorset </v>
          </cell>
          <cell r="D170" t="str">
            <v>Poole General Hospital</v>
          </cell>
          <cell r="E170" t="str">
            <v>Poole Hospital NHS Foundation Trust</v>
          </cell>
          <cell r="F170" t="str">
            <v>England</v>
          </cell>
        </row>
        <row r="171">
          <cell r="A171" t="str">
            <v>BOU</v>
          </cell>
          <cell r="B171" t="str">
            <v xml:space="preserve">South West </v>
          </cell>
          <cell r="C171" t="str">
            <v xml:space="preserve">Our Dorset </v>
          </cell>
          <cell r="D171" t="str">
            <v>Royal Bournemouth General Hospital</v>
          </cell>
          <cell r="E171" t="str">
            <v>The Royal Bournemouth and Christchurch Hospitals NHS Foundation Trust</v>
          </cell>
          <cell r="F171" t="str">
            <v>England</v>
          </cell>
        </row>
        <row r="172">
          <cell r="A172" t="str">
            <v>MPH</v>
          </cell>
          <cell r="B172" t="str">
            <v xml:space="preserve">South West </v>
          </cell>
          <cell r="C172" t="str">
            <v xml:space="preserve">Somerset </v>
          </cell>
          <cell r="D172" t="str">
            <v>Musgrove Park Hospital</v>
          </cell>
          <cell r="E172" t="str">
            <v>Taunton and Somerset NHS Foundation Trust</v>
          </cell>
          <cell r="F172" t="str">
            <v>England</v>
          </cell>
        </row>
        <row r="173">
          <cell r="A173" t="str">
            <v>YEO</v>
          </cell>
          <cell r="B173" t="str">
            <v xml:space="preserve">South West </v>
          </cell>
          <cell r="C173" t="str">
            <v xml:space="preserve">Somerset </v>
          </cell>
          <cell r="D173" t="str">
            <v>Yeovil District Hospital</v>
          </cell>
          <cell r="E173" t="str">
            <v>Yeovil District Hospital NHS Foundation Trust</v>
          </cell>
          <cell r="F173" t="str">
            <v>England</v>
          </cell>
        </row>
        <row r="174">
          <cell r="A174" t="str">
            <v>NDD</v>
          </cell>
          <cell r="B174" t="str">
            <v xml:space="preserve">South West </v>
          </cell>
          <cell r="C174" t="str">
            <v xml:space="preserve">Together for Devon </v>
          </cell>
          <cell r="D174" t="str">
            <v>North Devon District Hospital</v>
          </cell>
          <cell r="E174" t="str">
            <v>Royal Devon University Healthcare NHS Foundation Trust</v>
          </cell>
          <cell r="F174" t="str">
            <v>England</v>
          </cell>
        </row>
        <row r="175">
          <cell r="A175" t="str">
            <v>RDE</v>
          </cell>
          <cell r="B175" t="str">
            <v xml:space="preserve">South West </v>
          </cell>
          <cell r="C175" t="str">
            <v xml:space="preserve">Together for Devon </v>
          </cell>
          <cell r="D175" t="str">
            <v>Royal Devon &amp; Exeter Hospital</v>
          </cell>
          <cell r="E175" t="str">
            <v>Royal Devon University Healthcare NHS Foundation Trust</v>
          </cell>
          <cell r="F175" t="str">
            <v>England</v>
          </cell>
        </row>
        <row r="176">
          <cell r="A176" t="str">
            <v>TOR</v>
          </cell>
          <cell r="B176" t="str">
            <v xml:space="preserve">South West </v>
          </cell>
          <cell r="C176" t="str">
            <v xml:space="preserve">Together for Devon </v>
          </cell>
          <cell r="D176" t="str">
            <v>Torbay Hospital</v>
          </cell>
          <cell r="E176" t="str">
            <v>Torbay and South Devon NHS Foundation Trust</v>
          </cell>
          <cell r="F176" t="str">
            <v>England</v>
          </cell>
        </row>
        <row r="177">
          <cell r="A177" t="str">
            <v>PLY</v>
          </cell>
          <cell r="B177" t="str">
            <v xml:space="preserve">South West </v>
          </cell>
          <cell r="C177" t="str">
            <v xml:space="preserve">Together for Devon </v>
          </cell>
          <cell r="D177" t="str">
            <v>Derriford Hospital</v>
          </cell>
          <cell r="E177" t="str">
            <v>University Hospitals Plymouth NHS Trust</v>
          </cell>
          <cell r="F177" t="str">
            <v>England</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Benchmarked Key Indicators"/>
      <sheetName val="KPI information"/>
      <sheetName val="Sheet1"/>
    </sheetNames>
    <sheetDataSet>
      <sheetData sheetId="0" refreshError="1"/>
      <sheetData sheetId="1" refreshError="1"/>
      <sheetData sheetId="2" refreshError="1"/>
      <sheetData sheetId="3">
        <row r="1">
          <cell r="A1" t="str">
            <v xml:space="preserve">Hospital code </v>
          </cell>
          <cell r="B1" t="str">
            <v xml:space="preserve">Region </v>
          </cell>
          <cell r="C1" t="str">
            <v>ICS</v>
          </cell>
          <cell r="D1" t="str">
            <v xml:space="preserve">Trust code </v>
          </cell>
          <cell r="E1" t="str">
            <v xml:space="preserve">Trust name </v>
          </cell>
          <cell r="F1" t="str">
            <v xml:space="preserve">Hospital name </v>
          </cell>
        </row>
        <row r="2">
          <cell r="A2" t="str">
            <v>BED</v>
          </cell>
          <cell r="B2" t="str">
            <v xml:space="preserve">East of England </v>
          </cell>
          <cell r="C2" t="str">
            <v xml:space="preserve">Bedfordshire, Luton and Milton Keynes </v>
          </cell>
          <cell r="D2" t="str">
            <v>RC1</v>
          </cell>
          <cell r="E2" t="str">
            <v>Bedford Hospital NHS Trust</v>
          </cell>
          <cell r="F2" t="str">
            <v>Bedford Hospital</v>
          </cell>
        </row>
        <row r="3">
          <cell r="A3" t="str">
            <v>LDH</v>
          </cell>
          <cell r="B3" t="str">
            <v xml:space="preserve">East of England </v>
          </cell>
          <cell r="C3" t="str">
            <v xml:space="preserve">Bedfordshire, Luton and Milton Keynes </v>
          </cell>
          <cell r="D3" t="str">
            <v>RC9</v>
          </cell>
          <cell r="E3" t="str">
            <v>Luton and Dunstable University Hospital NHS Foundation Trust</v>
          </cell>
          <cell r="F3" t="str">
            <v>Luton &amp; Dunstable Hospital</v>
          </cell>
        </row>
        <row r="4">
          <cell r="A4" t="str">
            <v>MKH</v>
          </cell>
          <cell r="B4" t="str">
            <v xml:space="preserve">East of England </v>
          </cell>
          <cell r="C4" t="str">
            <v xml:space="preserve">Bedfordshire, Luton and Milton Keynes </v>
          </cell>
          <cell r="D4" t="str">
            <v>RD8</v>
          </cell>
          <cell r="E4" t="str">
            <v>Milton Keynes University Hospital NHS Foundation Trust</v>
          </cell>
          <cell r="F4" t="str">
            <v>Milton Keynes General Hospital</v>
          </cell>
        </row>
        <row r="5">
          <cell r="A5" t="str">
            <v>ADD</v>
          </cell>
          <cell r="B5" t="str">
            <v xml:space="preserve">East of England </v>
          </cell>
          <cell r="C5" t="str">
            <v xml:space="preserve">Cambridgeshire and Peterborough </v>
          </cell>
          <cell r="D5" t="str">
            <v>RGT</v>
          </cell>
          <cell r="E5" t="str">
            <v>Cambridge University Hospitals NHS Foundation Trust</v>
          </cell>
          <cell r="F5" t="str">
            <v>Addenbrooke's Hospital</v>
          </cell>
        </row>
        <row r="6">
          <cell r="A6" t="str">
            <v>HIN</v>
          </cell>
          <cell r="B6" t="str">
            <v xml:space="preserve">East of England </v>
          </cell>
          <cell r="C6" t="str">
            <v xml:space="preserve">Cambridgeshire and Peterborough </v>
          </cell>
          <cell r="D6" t="str">
            <v>RGN</v>
          </cell>
          <cell r="E6" t="str">
            <v>North West Anglia NHS Foundation Trust</v>
          </cell>
          <cell r="F6" t="str">
            <v>Hinchingbrooke Hospital</v>
          </cell>
        </row>
        <row r="7">
          <cell r="A7" t="str">
            <v>PET</v>
          </cell>
          <cell r="B7" t="str">
            <v xml:space="preserve">East of England </v>
          </cell>
          <cell r="C7" t="str">
            <v xml:space="preserve">Cambridgeshire and Peterborough </v>
          </cell>
          <cell r="D7" t="str">
            <v>RGN</v>
          </cell>
          <cell r="E7" t="str">
            <v>North West Anglia NHS Foundation Trust</v>
          </cell>
          <cell r="F7" t="str">
            <v>Peterborough City Hospital</v>
          </cell>
        </row>
        <row r="8">
          <cell r="A8" t="str">
            <v>LIS</v>
          </cell>
          <cell r="B8" t="str">
            <v xml:space="preserve">East of England </v>
          </cell>
          <cell r="C8" t="str">
            <v>Hertfordshire and West Essex</v>
          </cell>
          <cell r="D8" t="str">
            <v>RWH</v>
          </cell>
          <cell r="E8" t="str">
            <v>East and North Hertfordshire NHS Trust</v>
          </cell>
          <cell r="F8" t="str">
            <v>Lister Hospital</v>
          </cell>
        </row>
        <row r="9">
          <cell r="A9" t="str">
            <v>PAH</v>
          </cell>
          <cell r="B9" t="str">
            <v xml:space="preserve">East of England </v>
          </cell>
          <cell r="C9" t="str">
            <v>Hertfordshire and West Essex</v>
          </cell>
          <cell r="D9" t="str">
            <v>RQW</v>
          </cell>
          <cell r="E9" t="str">
            <v>The Princess Alexandra Hospital NHS Trust</v>
          </cell>
          <cell r="F9" t="str">
            <v>Princess Alexandra Hospital</v>
          </cell>
        </row>
        <row r="10">
          <cell r="A10" t="str">
            <v>WAT</v>
          </cell>
          <cell r="B10" t="str">
            <v xml:space="preserve">East of England </v>
          </cell>
          <cell r="C10" t="str">
            <v>Hertfordshire and West Essex</v>
          </cell>
          <cell r="D10" t="str">
            <v>RWG</v>
          </cell>
          <cell r="E10" t="str">
            <v>West Hertfordshire Hospitals NHS Trust</v>
          </cell>
          <cell r="F10" t="str">
            <v>Watford General Hospital</v>
          </cell>
        </row>
        <row r="11">
          <cell r="A11" t="str">
            <v>BAS</v>
          </cell>
          <cell r="B11" t="str">
            <v xml:space="preserve">East of England </v>
          </cell>
          <cell r="C11" t="str">
            <v xml:space="preserve">Mid and South Essex </v>
          </cell>
          <cell r="D11" t="str">
            <v>RDD</v>
          </cell>
          <cell r="E11" t="str">
            <v>Basildon and Thurrock University Hospitals NHS Foundation Trust</v>
          </cell>
          <cell r="F11" t="str">
            <v>Basildon Hospital</v>
          </cell>
        </row>
        <row r="12">
          <cell r="A12" t="str">
            <v>BFH</v>
          </cell>
          <cell r="B12" t="str">
            <v xml:space="preserve">East of England </v>
          </cell>
          <cell r="C12" t="str">
            <v xml:space="preserve">Mid and South Essex </v>
          </cell>
          <cell r="D12" t="str">
            <v>RQ8</v>
          </cell>
          <cell r="E12" t="str">
            <v>Mid Essex Hospital Services NHS Trust</v>
          </cell>
          <cell r="F12" t="str">
            <v>Broomfield Chelmsford</v>
          </cell>
        </row>
        <row r="13">
          <cell r="A13" t="str">
            <v>SEH</v>
          </cell>
          <cell r="B13" t="str">
            <v xml:space="preserve">East of England </v>
          </cell>
          <cell r="C13" t="str">
            <v xml:space="preserve">Mid and South Essex </v>
          </cell>
          <cell r="D13" t="str">
            <v>RAJ</v>
          </cell>
          <cell r="E13" t="str">
            <v>Southend University Hospital NHS Foundation Trust</v>
          </cell>
          <cell r="F13" t="str">
            <v>Southend Hospital</v>
          </cell>
        </row>
        <row r="14">
          <cell r="A14" t="str">
            <v>QKL</v>
          </cell>
          <cell r="B14" t="str">
            <v xml:space="preserve">East of England </v>
          </cell>
          <cell r="C14" t="str">
            <v xml:space="preserve">Norfolk and Waveney Partnership </v>
          </cell>
          <cell r="D14" t="str">
            <v>RCX</v>
          </cell>
          <cell r="E14" t="str">
            <v>The Queen Elizabeth Hospital, King's Lynn, NHS Foundation Trust</v>
          </cell>
          <cell r="F14" t="str">
            <v>Queen Elizabeth Hospital, King's Lynn</v>
          </cell>
        </row>
        <row r="15">
          <cell r="A15" t="str">
            <v>JPH</v>
          </cell>
          <cell r="B15" t="str">
            <v xml:space="preserve">East of England </v>
          </cell>
          <cell r="C15" t="str">
            <v xml:space="preserve">Norfolk and Waveny Partnership </v>
          </cell>
          <cell r="D15" t="str">
            <v>RGP</v>
          </cell>
          <cell r="E15" t="str">
            <v>James Paget University Hospitals NHS Foundation Trust</v>
          </cell>
          <cell r="F15" t="str">
            <v>James Paget Hospital</v>
          </cell>
        </row>
        <row r="16">
          <cell r="A16" t="str">
            <v>NOR</v>
          </cell>
          <cell r="B16" t="str">
            <v xml:space="preserve">East of England </v>
          </cell>
          <cell r="C16" t="str">
            <v xml:space="preserve">Norfolk and Waveny Partnership </v>
          </cell>
          <cell r="D16" t="str">
            <v>RM1</v>
          </cell>
          <cell r="E16" t="str">
            <v>Norfolk and Norwich University Hospitals NHS Foundation Trust</v>
          </cell>
          <cell r="F16" t="str">
            <v>Norfolk and Norwich Hospital</v>
          </cell>
        </row>
        <row r="17">
          <cell r="A17" t="str">
            <v>COL</v>
          </cell>
          <cell r="B17" t="str">
            <v xml:space="preserve">East of England </v>
          </cell>
          <cell r="C17" t="str">
            <v xml:space="preserve">Suffolk and North East Essex </v>
          </cell>
          <cell r="D17" t="str">
            <v>RDE</v>
          </cell>
          <cell r="E17" t="str">
            <v>East Suffolk and North Essex NHS Foundation Trust</v>
          </cell>
          <cell r="F17" t="str">
            <v>Colchester General Hospital</v>
          </cell>
        </row>
        <row r="18">
          <cell r="A18" t="str">
            <v>IPS</v>
          </cell>
          <cell r="B18" t="str">
            <v xml:space="preserve">East of England </v>
          </cell>
          <cell r="C18" t="str">
            <v xml:space="preserve">Suffolk and North East Essex </v>
          </cell>
          <cell r="D18" t="str">
            <v>RDE</v>
          </cell>
          <cell r="E18" t="str">
            <v>East Suffolk and North Essex NHS Foundation Trust</v>
          </cell>
          <cell r="F18" t="str">
            <v>The Ipswich Hospital</v>
          </cell>
        </row>
        <row r="19">
          <cell r="A19" t="str">
            <v>WSH</v>
          </cell>
          <cell r="B19" t="str">
            <v xml:space="preserve">East of England </v>
          </cell>
          <cell r="C19" t="str">
            <v xml:space="preserve">Suffolk and North East Essex </v>
          </cell>
          <cell r="D19" t="str">
            <v>RGR</v>
          </cell>
          <cell r="E19" t="str">
            <v>West Suffolk NHS Foundation Trust</v>
          </cell>
          <cell r="F19" t="str">
            <v>West Suffolk Hospital</v>
          </cell>
        </row>
        <row r="20">
          <cell r="A20" t="str">
            <v>BRO</v>
          </cell>
          <cell r="B20" t="str">
            <v>London</v>
          </cell>
          <cell r="C20" t="str">
            <v xml:space="preserve">Heallthier South East London </v>
          </cell>
          <cell r="D20" t="str">
            <v>RJZ</v>
          </cell>
          <cell r="E20" t="str">
            <v>King's College Hospital NHS Foundation Trust</v>
          </cell>
          <cell r="F20" t="str">
            <v>Princess Royal University Hospital (Bromley)</v>
          </cell>
        </row>
        <row r="21">
          <cell r="A21" t="str">
            <v>KCH</v>
          </cell>
          <cell r="B21" t="str">
            <v>London</v>
          </cell>
          <cell r="C21" t="str">
            <v>Healthier South East London</v>
          </cell>
          <cell r="D21" t="str">
            <v>RJZ</v>
          </cell>
          <cell r="E21" t="str">
            <v>King's College Hospital NHS Foundation Trust</v>
          </cell>
          <cell r="F21" t="str">
            <v>King's College Hospital</v>
          </cell>
        </row>
        <row r="22">
          <cell r="A22" t="str">
            <v>NMH</v>
          </cell>
          <cell r="B22" t="str">
            <v>London</v>
          </cell>
          <cell r="C22" t="str">
            <v xml:space="preserve">North Central London Partners in health and care </v>
          </cell>
          <cell r="D22" t="str">
            <v>RAP</v>
          </cell>
          <cell r="E22" t="str">
            <v>North Middlesex University Hospital NHS Trust</v>
          </cell>
          <cell r="F22" t="str">
            <v>North Middlesex Hospital</v>
          </cell>
        </row>
        <row r="23">
          <cell r="A23" t="str">
            <v>BNT</v>
          </cell>
          <cell r="B23" t="str">
            <v>London</v>
          </cell>
          <cell r="C23" t="str">
            <v xml:space="preserve">North Central London Partners in health and care </v>
          </cell>
          <cell r="D23" t="str">
            <v>RAL</v>
          </cell>
          <cell r="E23" t="str">
            <v>Royal Free London NHS Foundation Trust</v>
          </cell>
          <cell r="F23" t="str">
            <v>Barnet General Hospital</v>
          </cell>
        </row>
        <row r="24">
          <cell r="A24" t="str">
            <v>RFH</v>
          </cell>
          <cell r="B24" t="str">
            <v>London</v>
          </cell>
          <cell r="C24" t="str">
            <v xml:space="preserve">North Central London Partners in health and care </v>
          </cell>
          <cell r="D24" t="str">
            <v>RAL</v>
          </cell>
          <cell r="E24" t="str">
            <v>Royal Free London NHS Foundation Trust</v>
          </cell>
          <cell r="F24" t="str">
            <v>Royal Free Hospital</v>
          </cell>
        </row>
        <row r="25">
          <cell r="A25" t="str">
            <v>UCL</v>
          </cell>
          <cell r="B25" t="str">
            <v>London</v>
          </cell>
          <cell r="C25" t="str">
            <v xml:space="preserve">North Central London Partners in health and care </v>
          </cell>
          <cell r="D25" t="str">
            <v>RRV</v>
          </cell>
          <cell r="E25" t="str">
            <v>University College London Hospitals NHS Foundation Trust</v>
          </cell>
          <cell r="F25" t="str">
            <v>University College Hospital</v>
          </cell>
        </row>
        <row r="26">
          <cell r="A26" t="str">
            <v>WHT</v>
          </cell>
          <cell r="B26" t="str">
            <v>London</v>
          </cell>
          <cell r="C26" t="str">
            <v xml:space="preserve">North Central London Partners in health and care </v>
          </cell>
          <cell r="D26" t="str">
            <v>RKE</v>
          </cell>
          <cell r="E26" t="str">
            <v>Whittington Health NHS Trust</v>
          </cell>
          <cell r="F26" t="str">
            <v>Whittington Hospital</v>
          </cell>
        </row>
        <row r="27">
          <cell r="A27" t="str">
            <v>KGG</v>
          </cell>
          <cell r="B27" t="str">
            <v>London</v>
          </cell>
          <cell r="C27" t="str">
            <v xml:space="preserve">North East London Health &amp; Care Partnership </v>
          </cell>
          <cell r="D27" t="str">
            <v>RF4</v>
          </cell>
          <cell r="E27" t="str">
            <v>Barking, Havering and Redbridge University Hospitals NHS Trust</v>
          </cell>
          <cell r="F27" t="str">
            <v>King George Hospital</v>
          </cell>
        </row>
        <row r="28">
          <cell r="A28" t="str">
            <v>OLD</v>
          </cell>
          <cell r="B28" t="str">
            <v>London</v>
          </cell>
          <cell r="C28" t="str">
            <v xml:space="preserve">North East London Health &amp; Care Partnership </v>
          </cell>
          <cell r="D28" t="str">
            <v>RF4</v>
          </cell>
          <cell r="E28" t="str">
            <v>Barking, Havering and Redbridge University Hospitals NHS Trust</v>
          </cell>
          <cell r="F28" t="str">
            <v>Queens Hospital Romford</v>
          </cell>
        </row>
        <row r="29">
          <cell r="A29" t="str">
            <v>NWG</v>
          </cell>
          <cell r="B29" t="str">
            <v>London</v>
          </cell>
          <cell r="C29" t="str">
            <v xml:space="preserve">North East London Health &amp; Care Partnership </v>
          </cell>
          <cell r="D29" t="str">
            <v>R1H</v>
          </cell>
          <cell r="E29" t="str">
            <v>Barts Health NHS Trust</v>
          </cell>
          <cell r="F29" t="str">
            <v>Newham General Hospital</v>
          </cell>
        </row>
        <row r="30">
          <cell r="A30" t="str">
            <v>LON</v>
          </cell>
          <cell r="B30" t="str">
            <v>London</v>
          </cell>
          <cell r="C30" t="str">
            <v xml:space="preserve">North East London Health &amp; Care Partnership </v>
          </cell>
          <cell r="D30" t="str">
            <v>R1H</v>
          </cell>
          <cell r="E30" t="str">
            <v>Barts Health NHS Trust</v>
          </cell>
          <cell r="F30" t="str">
            <v>Royal London Hospital</v>
          </cell>
        </row>
        <row r="31">
          <cell r="A31" t="str">
            <v>WHC</v>
          </cell>
          <cell r="B31" t="str">
            <v>London</v>
          </cell>
          <cell r="C31" t="str">
            <v xml:space="preserve">North East London Health &amp; Care Partnership </v>
          </cell>
          <cell r="D31" t="str">
            <v>R1H</v>
          </cell>
          <cell r="E31" t="str">
            <v>Barts Health NHS Trust</v>
          </cell>
          <cell r="F31" t="str">
            <v>Whipps Cross Hospital</v>
          </cell>
        </row>
        <row r="32">
          <cell r="A32" t="str">
            <v>HOM</v>
          </cell>
          <cell r="B32" t="str">
            <v>London</v>
          </cell>
          <cell r="C32" t="str">
            <v xml:space="preserve">North East London Health &amp; Care Partnership </v>
          </cell>
          <cell r="D32" t="str">
            <v>RQX</v>
          </cell>
          <cell r="E32" t="str">
            <v>Homerton University Hospital NHS Foundation Trust</v>
          </cell>
          <cell r="F32" t="str">
            <v>Homerton Hospital</v>
          </cell>
        </row>
        <row r="33">
          <cell r="A33" t="str">
            <v>WES</v>
          </cell>
          <cell r="B33" t="str">
            <v>London</v>
          </cell>
          <cell r="C33" t="str">
            <v>North West London Integrated Care System</v>
          </cell>
          <cell r="D33" t="str">
            <v>RQM</v>
          </cell>
          <cell r="E33" t="str">
            <v>Chelsea And Westminster Hospital NHS Foundation Trust</v>
          </cell>
          <cell r="F33" t="str">
            <v>Chelsea &amp; Westminster Hospital</v>
          </cell>
        </row>
        <row r="34">
          <cell r="A34" t="str">
            <v>WMU</v>
          </cell>
          <cell r="B34" t="str">
            <v>London</v>
          </cell>
          <cell r="C34" t="str">
            <v>North West London Integrated Care System</v>
          </cell>
          <cell r="D34" t="str">
            <v>RQM</v>
          </cell>
          <cell r="E34" t="str">
            <v>Chelsea And Westminster Hospital NHS Foundation Trust</v>
          </cell>
          <cell r="F34" t="str">
            <v>West Middlesex University Hospital</v>
          </cell>
        </row>
        <row r="35">
          <cell r="A35" t="str">
            <v>CCH</v>
          </cell>
          <cell r="B35" t="str">
            <v>London</v>
          </cell>
          <cell r="C35" t="str">
            <v xml:space="preserve">North West London Integrated Care System </v>
          </cell>
          <cell r="D35" t="str">
            <v>RYJ</v>
          </cell>
          <cell r="E35" t="str">
            <v>Imperial College Healthcare NHS Trust</v>
          </cell>
          <cell r="F35" t="str">
            <v>Charing Cross Hospital</v>
          </cell>
        </row>
        <row r="36">
          <cell r="A36" t="str">
            <v>STM</v>
          </cell>
          <cell r="B36" t="str">
            <v>London</v>
          </cell>
          <cell r="C36" t="str">
            <v xml:space="preserve">North West London Integrated Care System </v>
          </cell>
          <cell r="D36" t="str">
            <v>RYJ</v>
          </cell>
          <cell r="E36" t="str">
            <v>Imperial College Healthcare NHS Trust</v>
          </cell>
          <cell r="F36" t="str">
            <v>St Marys Hospital, Paddington</v>
          </cell>
        </row>
        <row r="37">
          <cell r="A37" t="str">
            <v>EAL</v>
          </cell>
          <cell r="B37" t="str">
            <v>London</v>
          </cell>
          <cell r="C37" t="str">
            <v xml:space="preserve">North West London Integrated Care System </v>
          </cell>
          <cell r="D37" t="str">
            <v>R1K</v>
          </cell>
          <cell r="E37" t="str">
            <v>London North West University Healthcare NHS Trust</v>
          </cell>
          <cell r="F37" t="str">
            <v>Ealing Hospital</v>
          </cell>
        </row>
        <row r="38">
          <cell r="A38" t="str">
            <v>NPH</v>
          </cell>
          <cell r="B38" t="str">
            <v>London</v>
          </cell>
          <cell r="C38" t="str">
            <v xml:space="preserve">North West London Integrated Care System </v>
          </cell>
          <cell r="D38" t="str">
            <v>R1K</v>
          </cell>
          <cell r="E38" t="str">
            <v>London North West University Healthcare NHS Trust</v>
          </cell>
          <cell r="F38" t="str">
            <v>Northwick Park Hospital</v>
          </cell>
        </row>
        <row r="39">
          <cell r="A39" t="str">
            <v>HIL</v>
          </cell>
          <cell r="B39" t="str">
            <v>London</v>
          </cell>
          <cell r="C39" t="str">
            <v xml:space="preserve">North West London Integrated Care System </v>
          </cell>
          <cell r="D39" t="str">
            <v>RAS</v>
          </cell>
          <cell r="E39" t="str">
            <v>The Hillingdon Hospitals NHS Foundation Trust</v>
          </cell>
          <cell r="F39" t="str">
            <v>Hillingdon Hospital</v>
          </cell>
        </row>
        <row r="40">
          <cell r="A40" t="str">
            <v>DVH</v>
          </cell>
          <cell r="B40" t="str">
            <v>London</v>
          </cell>
          <cell r="C40" t="str">
            <v xml:space="preserve">Our Healthier South East London </v>
          </cell>
          <cell r="D40" t="str">
            <v>RN7</v>
          </cell>
          <cell r="E40" t="str">
            <v>Dartford and Gravesham NHS Trust</v>
          </cell>
          <cell r="F40" t="str">
            <v>Darent Valley Hospital</v>
          </cell>
        </row>
        <row r="41">
          <cell r="A41" t="str">
            <v>ELC</v>
          </cell>
          <cell r="B41" t="str">
            <v>London</v>
          </cell>
          <cell r="C41" t="str">
            <v xml:space="preserve">Our Healthier South East London </v>
          </cell>
          <cell r="D41" t="str">
            <v>RJ1</v>
          </cell>
          <cell r="E41" t="str">
            <v>Guy's and St Thomas' NHS Foundation Trust</v>
          </cell>
          <cell r="F41" t="str">
            <v>Evelina London Children's Hospital</v>
          </cell>
        </row>
        <row r="42">
          <cell r="A42" t="str">
            <v>STH</v>
          </cell>
          <cell r="B42" t="str">
            <v>London</v>
          </cell>
          <cell r="C42" t="str">
            <v xml:space="preserve">Our Healthier South East London </v>
          </cell>
          <cell r="D42" t="str">
            <v>RJ1</v>
          </cell>
          <cell r="E42" t="str">
            <v>Guy's and St Thomas' NHS Foundation Trust</v>
          </cell>
          <cell r="F42" t="str">
            <v>St Thomas Hospital</v>
          </cell>
        </row>
        <row r="43">
          <cell r="A43" t="str">
            <v>GWH</v>
          </cell>
          <cell r="B43" t="str">
            <v>London</v>
          </cell>
          <cell r="C43" t="str">
            <v xml:space="preserve">Our Healthier South East London </v>
          </cell>
          <cell r="D43" t="str">
            <v>RJ2</v>
          </cell>
          <cell r="E43" t="str">
            <v>Lewisham and Greenwich NHS Trust</v>
          </cell>
          <cell r="F43" t="str">
            <v>Queen Elizabeth Hospital, Woolwich</v>
          </cell>
        </row>
        <row r="44">
          <cell r="A44" t="str">
            <v>LEW</v>
          </cell>
          <cell r="B44" t="str">
            <v>London</v>
          </cell>
          <cell r="C44" t="str">
            <v xml:space="preserve">Our Healthier South East London </v>
          </cell>
          <cell r="D44" t="str">
            <v>RJ2</v>
          </cell>
          <cell r="E44" t="str">
            <v>Lewisham and Greenwich NHS Trust</v>
          </cell>
          <cell r="F44" t="str">
            <v>University Hospital Lewisham</v>
          </cell>
        </row>
        <row r="45">
          <cell r="A45" t="str">
            <v>CRY</v>
          </cell>
          <cell r="B45" t="str">
            <v>London</v>
          </cell>
          <cell r="C45" t="str">
            <v xml:space="preserve">South West London Health and Care Partnership </v>
          </cell>
          <cell r="D45" t="str">
            <v>RJ6</v>
          </cell>
          <cell r="E45" t="str">
            <v>Croydon Health Services NHS Trust</v>
          </cell>
          <cell r="F45" t="str">
            <v>Croydon University Hospital</v>
          </cell>
        </row>
        <row r="46">
          <cell r="A46" t="str">
            <v>EPS</v>
          </cell>
          <cell r="B46" t="str">
            <v>London</v>
          </cell>
          <cell r="C46" t="str">
            <v xml:space="preserve">South West London Health and Care Partnership </v>
          </cell>
          <cell r="D46" t="str">
            <v>RVR</v>
          </cell>
          <cell r="E46" t="str">
            <v>Epsom and St Helier University Hospitals NHS Trust</v>
          </cell>
          <cell r="F46" t="str">
            <v>Epsom Hospital</v>
          </cell>
        </row>
        <row r="47">
          <cell r="A47" t="str">
            <v>SHC</v>
          </cell>
          <cell r="B47" t="str">
            <v>London</v>
          </cell>
          <cell r="C47" t="str">
            <v xml:space="preserve">South West London Health and Care Partnership </v>
          </cell>
          <cell r="D47" t="str">
            <v>RVR</v>
          </cell>
          <cell r="E47" t="str">
            <v>Epsom and St Helier University Hospitals NHS Trust</v>
          </cell>
          <cell r="F47" t="str">
            <v>St Helier Hospital</v>
          </cell>
        </row>
        <row r="48">
          <cell r="A48" t="str">
            <v>KTH</v>
          </cell>
          <cell r="B48" t="str">
            <v>London</v>
          </cell>
          <cell r="C48" t="str">
            <v xml:space="preserve">South West London Health and Care Partnership </v>
          </cell>
          <cell r="D48" t="str">
            <v>RAX</v>
          </cell>
          <cell r="E48" t="str">
            <v>Kingston Hospital NHS Foundation Trust</v>
          </cell>
          <cell r="F48" t="str">
            <v>Kingston Hospital</v>
          </cell>
        </row>
        <row r="49">
          <cell r="A49" t="str">
            <v>GEO</v>
          </cell>
          <cell r="B49" t="str">
            <v xml:space="preserve">London </v>
          </cell>
          <cell r="C49" t="str">
            <v xml:space="preserve">South West London Health and Care Partnership </v>
          </cell>
          <cell r="D49" t="str">
            <v>RJ7</v>
          </cell>
          <cell r="E49" t="str">
            <v>St George's University Hospitals NHS Foundation Trust</v>
          </cell>
          <cell r="F49" t="str">
            <v>St George's Hospital</v>
          </cell>
        </row>
        <row r="50">
          <cell r="A50" t="str">
            <v>NUN</v>
          </cell>
          <cell r="B50" t="str">
            <v xml:space="preserve">Midlands </v>
          </cell>
          <cell r="C50" t="str">
            <v xml:space="preserve">Coventry and Warwickshire Health and Care Partnership </v>
          </cell>
          <cell r="D50" t="str">
            <v>RLT</v>
          </cell>
          <cell r="E50" t="str">
            <v>George Eliot Hospital NHS Trust</v>
          </cell>
          <cell r="F50" t="str">
            <v>George Eliot Hospital</v>
          </cell>
        </row>
        <row r="51">
          <cell r="A51" t="str">
            <v>WAR</v>
          </cell>
          <cell r="B51" t="str">
            <v xml:space="preserve">Midlands </v>
          </cell>
          <cell r="C51" t="str">
            <v xml:space="preserve">Coventry and Warwickshire Health and Care Partnership </v>
          </cell>
          <cell r="D51" t="str">
            <v>RJC</v>
          </cell>
          <cell r="E51" t="str">
            <v>South Warwickshire NHS Foundation Trust</v>
          </cell>
          <cell r="F51" t="str">
            <v>Warwick Hospital</v>
          </cell>
        </row>
        <row r="52">
          <cell r="A52" t="str">
            <v>UHC</v>
          </cell>
          <cell r="B52" t="str">
            <v xml:space="preserve">Midlands </v>
          </cell>
          <cell r="C52" t="str">
            <v xml:space="preserve">Coventry and Warwickshire Health and Care Partnership </v>
          </cell>
          <cell r="D52" t="str">
            <v>RKB</v>
          </cell>
          <cell r="E52" t="str">
            <v>University Hospitals Coventry and Warwickshire NHS Trust</v>
          </cell>
          <cell r="F52" t="str">
            <v>University Hospital Coventry</v>
          </cell>
        </row>
        <row r="53">
          <cell r="A53" t="str">
            <v>WRC</v>
          </cell>
          <cell r="B53" t="str">
            <v xml:space="preserve">Midlands </v>
          </cell>
          <cell r="C53" t="str">
            <v xml:space="preserve">Herefordshire and Worcestshire Health and Care NHS Trust </v>
          </cell>
          <cell r="D53" t="str">
            <v>RWP</v>
          </cell>
          <cell r="E53" t="str">
            <v>Worcestershire Acute Hospitals NHS Trust</v>
          </cell>
          <cell r="F53" t="str">
            <v>Worcestershire Royal Hospital</v>
          </cell>
        </row>
        <row r="54">
          <cell r="A54" t="str">
            <v>HCH</v>
          </cell>
          <cell r="B54" t="str">
            <v xml:space="preserve">Midlands </v>
          </cell>
          <cell r="C54" t="str">
            <v xml:space="preserve">Herefordshire and Worcestshire Health and Care NHS Trust </v>
          </cell>
          <cell r="D54" t="str">
            <v>RLQ</v>
          </cell>
          <cell r="E54" t="str">
            <v>Wye Valley NHS Trust</v>
          </cell>
          <cell r="F54" t="str">
            <v>County Hospital Hereford</v>
          </cell>
        </row>
        <row r="55">
          <cell r="A55" t="str">
            <v>CHE</v>
          </cell>
          <cell r="B55" t="str">
            <v xml:space="preserve">Midlands </v>
          </cell>
          <cell r="C55" t="str">
            <v xml:space="preserve">Joined Up Care Derbyshire </v>
          </cell>
          <cell r="D55" t="str">
            <v>RFS</v>
          </cell>
          <cell r="E55" t="str">
            <v>Chesterfield Royal Hospital NHS Foundation Trust</v>
          </cell>
          <cell r="F55" t="str">
            <v>Chesterfield Royal</v>
          </cell>
        </row>
        <row r="56">
          <cell r="A56" t="str">
            <v>BRT</v>
          </cell>
          <cell r="B56" t="str">
            <v xml:space="preserve">Midlands </v>
          </cell>
          <cell r="C56" t="str">
            <v xml:space="preserve">Joined Up Care Derbyshire </v>
          </cell>
          <cell r="D56" t="str">
            <v>RTG</v>
          </cell>
          <cell r="E56" t="str">
            <v>University Hospitals of Derby and Burton NHS Foundation Trust</v>
          </cell>
          <cell r="F56" t="str">
            <v>Queens Hospital</v>
          </cell>
        </row>
        <row r="57">
          <cell r="A57" t="str">
            <v>DER</v>
          </cell>
          <cell r="B57" t="str">
            <v xml:space="preserve">Midlands </v>
          </cell>
          <cell r="C57" t="str">
            <v xml:space="preserve">Joined Up Care Derbyshire </v>
          </cell>
          <cell r="D57" t="str">
            <v>RTG</v>
          </cell>
          <cell r="E57" t="str">
            <v>University Hospitals of Derby and Burton NHS Foundation Trust</v>
          </cell>
          <cell r="F57" t="str">
            <v>Royal Derby Hospital</v>
          </cell>
        </row>
        <row r="58">
          <cell r="A58" t="str">
            <v>GRL</v>
          </cell>
          <cell r="B58" t="str">
            <v xml:space="preserve">Midlands </v>
          </cell>
          <cell r="C58" t="str">
            <v xml:space="preserve">Leicester, Leicestershire and Rutland </v>
          </cell>
          <cell r="D58" t="str">
            <v>RWE</v>
          </cell>
          <cell r="E58" t="str">
            <v>University Hospitals of Leicester NHS Trust</v>
          </cell>
          <cell r="F58" t="str">
            <v>Glenfield Hospital</v>
          </cell>
        </row>
        <row r="59">
          <cell r="A59" t="str">
            <v>LER</v>
          </cell>
          <cell r="B59" t="str">
            <v xml:space="preserve">Midlands </v>
          </cell>
          <cell r="C59" t="str">
            <v xml:space="preserve">Leicester, Leicestershire and Rutland </v>
          </cell>
          <cell r="D59" t="str">
            <v>RWE</v>
          </cell>
          <cell r="E59" t="str">
            <v>University Hospitals of Leicester NHS Trust</v>
          </cell>
          <cell r="F59" t="str">
            <v>Leicester Royal Infirmary</v>
          </cell>
        </row>
        <row r="60">
          <cell r="A60" t="str">
            <v>GRA</v>
          </cell>
          <cell r="B60" t="str">
            <v xml:space="preserve">Midlands </v>
          </cell>
          <cell r="C60" t="str">
            <v xml:space="preserve">Lincolnshire </v>
          </cell>
          <cell r="D60" t="str">
            <v>RWD</v>
          </cell>
          <cell r="E60" t="str">
            <v>United Lincolnshire Hospitals NHS Trust</v>
          </cell>
          <cell r="F60" t="str">
            <v>Grantham And District General Hospital</v>
          </cell>
        </row>
        <row r="61">
          <cell r="A61" t="str">
            <v>LIN</v>
          </cell>
          <cell r="B61" t="str">
            <v xml:space="preserve">Midlands </v>
          </cell>
          <cell r="C61" t="str">
            <v xml:space="preserve">Lincolnshire </v>
          </cell>
          <cell r="D61" t="str">
            <v>RWD</v>
          </cell>
          <cell r="E61" t="str">
            <v>United Lincolnshire Hospitals NHS Trust</v>
          </cell>
          <cell r="F61" t="str">
            <v>Lincoln County Hospital</v>
          </cell>
        </row>
        <row r="62">
          <cell r="A62" t="str">
            <v>PIL</v>
          </cell>
          <cell r="B62" t="str">
            <v xml:space="preserve">Midlands </v>
          </cell>
          <cell r="C62" t="str">
            <v xml:space="preserve">Lincolnshire </v>
          </cell>
          <cell r="D62" t="str">
            <v>RWD</v>
          </cell>
          <cell r="E62" t="str">
            <v>United Lincolnshire Hospitals NHS Trust</v>
          </cell>
          <cell r="F62" t="str">
            <v>Pilgrim Hospital</v>
          </cell>
        </row>
        <row r="63">
          <cell r="A63" t="str">
            <v>BCH</v>
          </cell>
          <cell r="B63" t="str">
            <v xml:space="preserve">Midlands </v>
          </cell>
          <cell r="C63" t="str">
            <v xml:space="preserve">Live Healthy Live Happy Birmingham and Solihull </v>
          </cell>
          <cell r="D63" t="str">
            <v>RQ3</v>
          </cell>
          <cell r="E63" t="str">
            <v>Birmingham Women's and Children's NHS Foundation Trust</v>
          </cell>
          <cell r="F63" t="str">
            <v>Birmingham Children's Hospital</v>
          </cell>
        </row>
        <row r="64">
          <cell r="A64" t="str">
            <v>EBH</v>
          </cell>
          <cell r="B64" t="str">
            <v xml:space="preserve">Midlands </v>
          </cell>
          <cell r="C64" t="str">
            <v xml:space="preserve">Live Healthy Live Happy Birmingham and Solihull </v>
          </cell>
          <cell r="D64" t="str">
            <v>RRK</v>
          </cell>
          <cell r="E64" t="str">
            <v>University Hospitals Birmingham NHS Foundation Trust</v>
          </cell>
          <cell r="F64" t="str">
            <v>Birmingham Heartlands Hospital</v>
          </cell>
        </row>
        <row r="65">
          <cell r="A65" t="str">
            <v>GHS</v>
          </cell>
          <cell r="B65" t="str">
            <v xml:space="preserve">Midlands </v>
          </cell>
          <cell r="C65" t="str">
            <v xml:space="preserve">Live Healthy Live Happy Birmingham and Solihull </v>
          </cell>
          <cell r="D65" t="str">
            <v>RRK</v>
          </cell>
          <cell r="E65" t="str">
            <v>University Hospitals Birmingham NHS Foundation Trust</v>
          </cell>
          <cell r="F65" t="str">
            <v>Good Hope General Hospital</v>
          </cell>
        </row>
        <row r="66">
          <cell r="A66" t="str">
            <v>SOL</v>
          </cell>
          <cell r="B66" t="str">
            <v xml:space="preserve">Midlands </v>
          </cell>
          <cell r="C66" t="str">
            <v xml:space="preserve">Live Healthy Live Happy Birmingham and Solihull </v>
          </cell>
          <cell r="D66" t="str">
            <v>RRK</v>
          </cell>
          <cell r="E66" t="str">
            <v>University Hospitals Birmingham NHS Foundation Trust</v>
          </cell>
          <cell r="F66" t="str">
            <v>Solihull General Hospital</v>
          </cell>
        </row>
        <row r="67">
          <cell r="A67" t="str">
            <v>KGH</v>
          </cell>
          <cell r="B67" t="str">
            <v xml:space="preserve">Midlands </v>
          </cell>
          <cell r="C67" t="str">
            <v xml:space="preserve">Northamptonshire Health and Care </v>
          </cell>
          <cell r="D67" t="str">
            <v>RNQ</v>
          </cell>
          <cell r="E67" t="str">
            <v>Kettering General Hospital NHS Foundation Trust</v>
          </cell>
          <cell r="F67" t="str">
            <v>Kettering General Hospital</v>
          </cell>
        </row>
        <row r="68">
          <cell r="A68" t="str">
            <v>NTH</v>
          </cell>
          <cell r="B68" t="str">
            <v xml:space="preserve">Midlands </v>
          </cell>
          <cell r="C68" t="str">
            <v xml:space="preserve">Northhamptonshire Health and Care </v>
          </cell>
          <cell r="D68" t="str">
            <v>RNS</v>
          </cell>
          <cell r="E68" t="str">
            <v>Northampton General Hospital NHS Trust</v>
          </cell>
          <cell r="F68" t="str">
            <v>Northampton General Hospital</v>
          </cell>
        </row>
        <row r="69">
          <cell r="A69" t="str">
            <v>NCN</v>
          </cell>
          <cell r="B69" t="str">
            <v xml:space="preserve">Midlands </v>
          </cell>
          <cell r="C69" t="str">
            <v xml:space="preserve">Nottingham and Nottinghamshire </v>
          </cell>
          <cell r="D69" t="str">
            <v>RX1</v>
          </cell>
          <cell r="E69" t="str">
            <v>Nottingham University Hospitals NHS Trust</v>
          </cell>
          <cell r="F69" t="str">
            <v>Nottingham Children's Hospital (QMC Paediatrics)</v>
          </cell>
        </row>
        <row r="70">
          <cell r="A70" t="str">
            <v>CHN</v>
          </cell>
          <cell r="B70" t="str">
            <v xml:space="preserve">Midlands </v>
          </cell>
          <cell r="C70" t="str">
            <v xml:space="preserve">Nottingham and Nottinghamshire </v>
          </cell>
          <cell r="D70" t="str">
            <v>RX1</v>
          </cell>
          <cell r="E70" t="str">
            <v>Nottingham University Hospitals NHS Trust</v>
          </cell>
          <cell r="F70" t="str">
            <v>Nottingham City Hospital</v>
          </cell>
        </row>
        <row r="71">
          <cell r="A71" t="str">
            <v>KMH</v>
          </cell>
          <cell r="B71" t="str">
            <v xml:space="preserve">Midlands </v>
          </cell>
          <cell r="C71" t="str">
            <v xml:space="preserve">Nottingham and Nottinghamshire </v>
          </cell>
          <cell r="D71" t="str">
            <v>RK5</v>
          </cell>
          <cell r="E71" t="str">
            <v>Sherwood Forest Hospitals NHS Foundation Trust</v>
          </cell>
          <cell r="F71" t="str">
            <v>Kings Mill Hospital</v>
          </cell>
        </row>
        <row r="72">
          <cell r="A72" t="str">
            <v>TLF</v>
          </cell>
          <cell r="B72" t="str">
            <v xml:space="preserve">Midlands </v>
          </cell>
          <cell r="C72" t="str">
            <v xml:space="preserve">Shrophire, Telford and Wrekin </v>
          </cell>
          <cell r="D72" t="str">
            <v>RXW</v>
          </cell>
          <cell r="E72" t="str">
            <v>Shrewsbury and Telford Hospital NHS Trust</v>
          </cell>
          <cell r="F72" t="str">
            <v>Princess Royal Hospital, Telford</v>
          </cell>
        </row>
        <row r="73">
          <cell r="A73" t="str">
            <v>RSS</v>
          </cell>
          <cell r="B73" t="str">
            <v xml:space="preserve">Midlands </v>
          </cell>
          <cell r="C73" t="str">
            <v xml:space="preserve">Shrophire, Telford and Wrekin </v>
          </cell>
          <cell r="D73" t="str">
            <v>RXW</v>
          </cell>
          <cell r="E73" t="str">
            <v>Shrewsbury and Telford Hospital NHS Trust</v>
          </cell>
          <cell r="F73" t="str">
            <v>Royal Shrewsbury Hospital</v>
          </cell>
        </row>
        <row r="74">
          <cell r="A74" t="str">
            <v>DUD</v>
          </cell>
          <cell r="B74" t="str">
            <v xml:space="preserve">Midlands </v>
          </cell>
          <cell r="C74" t="str">
            <v xml:space="preserve">The Black Country </v>
          </cell>
          <cell r="D74" t="str">
            <v>RXK</v>
          </cell>
          <cell r="E74" t="str">
            <v>Sandwell and West Birmingham Hospitals NHS Trust</v>
          </cell>
          <cell r="F74" t="str">
            <v>Birmingham City Hospital</v>
          </cell>
        </row>
        <row r="75">
          <cell r="A75" t="str">
            <v>SAN</v>
          </cell>
          <cell r="B75" t="str">
            <v xml:space="preserve">Midlands </v>
          </cell>
          <cell r="C75" t="str">
            <v xml:space="preserve">The Black Country </v>
          </cell>
          <cell r="D75" t="str">
            <v>RXK</v>
          </cell>
          <cell r="E75" t="str">
            <v>Sandwell and West Birmingham Hospitals NHS Trust</v>
          </cell>
          <cell r="F75" t="str">
            <v>Sandwell District Hospital</v>
          </cell>
        </row>
        <row r="76">
          <cell r="A76" t="str">
            <v>RUS</v>
          </cell>
          <cell r="B76" t="str">
            <v xml:space="preserve">Midlands </v>
          </cell>
          <cell r="C76" t="str">
            <v xml:space="preserve">The Black Country </v>
          </cell>
          <cell r="D76" t="str">
            <v>RNA</v>
          </cell>
          <cell r="E76" t="str">
            <v>The Dudley Group NHS Foundation Trust</v>
          </cell>
          <cell r="F76" t="str">
            <v>Russells Hall Hospital</v>
          </cell>
        </row>
        <row r="77">
          <cell r="A77" t="str">
            <v>NCR</v>
          </cell>
          <cell r="B77" t="str">
            <v xml:space="preserve">Midlands </v>
          </cell>
          <cell r="C77" t="str">
            <v xml:space="preserve">The Black Country </v>
          </cell>
          <cell r="D77" t="str">
            <v>RL4</v>
          </cell>
          <cell r="E77" t="str">
            <v>The Royal Wolverhampton NHS Trust</v>
          </cell>
          <cell r="F77" t="str">
            <v>New Cross Hospital</v>
          </cell>
        </row>
        <row r="78">
          <cell r="A78" t="str">
            <v>WMH</v>
          </cell>
          <cell r="B78" t="str">
            <v xml:space="preserve">Midlands </v>
          </cell>
          <cell r="C78" t="str">
            <v xml:space="preserve">The Black Country </v>
          </cell>
          <cell r="D78" t="str">
            <v>RBK</v>
          </cell>
          <cell r="E78" t="str">
            <v>Walsall Healthcare NHS Trust</v>
          </cell>
          <cell r="F78" t="str">
            <v>Manor Hospital</v>
          </cell>
        </row>
        <row r="79">
          <cell r="A79" t="str">
            <v>CHM</v>
          </cell>
          <cell r="B79" t="str">
            <v xml:space="preserve">Midlands </v>
          </cell>
          <cell r="C79" t="str">
            <v>Together we're better - Staffordshire and Stoke-on-Trent</v>
          </cell>
          <cell r="D79" t="str">
            <v>RJE</v>
          </cell>
          <cell r="E79" t="str">
            <v>University Hospitals of North Midlands NHS Trust</v>
          </cell>
          <cell r="F79" t="str">
            <v>County Hospital (Stafford)</v>
          </cell>
        </row>
        <row r="80">
          <cell r="A80" t="str">
            <v>RSH</v>
          </cell>
          <cell r="B80" t="str">
            <v xml:space="preserve">Midlands </v>
          </cell>
          <cell r="C80" t="str">
            <v>Together we're better - Staffordshire and Stoke-on-Trent</v>
          </cell>
          <cell r="D80" t="str">
            <v>RJE</v>
          </cell>
          <cell r="E80" t="str">
            <v>University Hospitals of North Midlands NHS Trust</v>
          </cell>
          <cell r="F80" t="str">
            <v>Royal Stoke University Hospital</v>
          </cell>
        </row>
        <row r="81">
          <cell r="A81" t="str">
            <v>GGH</v>
          </cell>
          <cell r="B81" t="str">
            <v>North East and Yorkshire</v>
          </cell>
          <cell r="C81" t="str">
            <v xml:space="preserve">Humber Coast and Vale </v>
          </cell>
          <cell r="D81" t="str">
            <v>RJL</v>
          </cell>
          <cell r="E81" t="str">
            <v>Northern Lincolnshire and Goole NHS Foundation Trust</v>
          </cell>
          <cell r="F81" t="str">
            <v>Diana, Princess of Wales Hospital</v>
          </cell>
        </row>
        <row r="82">
          <cell r="A82" t="str">
            <v>SCU</v>
          </cell>
          <cell r="B82" t="str">
            <v>North East and Yorkshire</v>
          </cell>
          <cell r="C82" t="str">
            <v xml:space="preserve">Humber Coast and Vale </v>
          </cell>
          <cell r="D82" t="str">
            <v>RJL</v>
          </cell>
          <cell r="E82" t="str">
            <v>Northern Lincolnshire and Goole NHS Foundation Trust</v>
          </cell>
          <cell r="F82" t="str">
            <v>Scunthorpe General Hospital</v>
          </cell>
        </row>
        <row r="83">
          <cell r="A83" t="str">
            <v>HRI</v>
          </cell>
          <cell r="B83" t="str">
            <v xml:space="preserve">North East and Yorkshire </v>
          </cell>
          <cell r="C83" t="str">
            <v xml:space="preserve">Humber Coast and Vale </v>
          </cell>
          <cell r="D83" t="str">
            <v>RWA</v>
          </cell>
          <cell r="E83" t="str">
            <v>Hull University Teaching Hospitals NHS Trust</v>
          </cell>
          <cell r="F83" t="str">
            <v>Hull Royal Infirmary</v>
          </cell>
        </row>
        <row r="84">
          <cell r="A84" t="str">
            <v>SCA</v>
          </cell>
          <cell r="B84" t="str">
            <v xml:space="preserve">North East and Yorkshire </v>
          </cell>
          <cell r="C84" t="str">
            <v xml:space="preserve">Humber Coast and Vale </v>
          </cell>
          <cell r="D84" t="str">
            <v>RCB</v>
          </cell>
          <cell r="E84" t="str">
            <v>York Teaching Hospital NHS Foundation Trust</v>
          </cell>
          <cell r="F84" t="str">
            <v>Scarborough General Hospital</v>
          </cell>
        </row>
        <row r="85">
          <cell r="A85" t="str">
            <v>YDH</v>
          </cell>
          <cell r="B85" t="str">
            <v xml:space="preserve">North East and Yorkshire </v>
          </cell>
          <cell r="C85" t="str">
            <v xml:space="preserve">Humber Coast and Vale </v>
          </cell>
          <cell r="D85" t="str">
            <v>RCB</v>
          </cell>
          <cell r="E85" t="str">
            <v>York Teaching Hospital NHS Foundation Trust</v>
          </cell>
          <cell r="F85" t="str">
            <v>York District Hospital</v>
          </cell>
        </row>
        <row r="86">
          <cell r="A86" t="str">
            <v>DAR</v>
          </cell>
          <cell r="B86" t="str">
            <v xml:space="preserve">North East and Yorkshire </v>
          </cell>
          <cell r="C86" t="str">
            <v xml:space="preserve">North East and North Cumbria </v>
          </cell>
          <cell r="D86" t="str">
            <v>RXP</v>
          </cell>
          <cell r="E86" t="str">
            <v>County Durham and Darlington NHS Foundation Trust</v>
          </cell>
          <cell r="F86" t="str">
            <v>Darlington Memorial Hospital</v>
          </cell>
        </row>
        <row r="87">
          <cell r="A87" t="str">
            <v>DRY</v>
          </cell>
          <cell r="B87" t="str">
            <v xml:space="preserve">North East and Yorkshire </v>
          </cell>
          <cell r="C87" t="str">
            <v xml:space="preserve">North East and North Cumbria </v>
          </cell>
          <cell r="D87" t="str">
            <v>RXP</v>
          </cell>
          <cell r="E87" t="str">
            <v>County Durham and Darlington NHS Foundation Trust</v>
          </cell>
          <cell r="F87" t="str">
            <v>University Hospital of North Durham</v>
          </cell>
        </row>
        <row r="88">
          <cell r="A88" t="str">
            <v>CMI</v>
          </cell>
          <cell r="B88" t="str">
            <v xml:space="preserve">North East and Yorkshire </v>
          </cell>
          <cell r="C88" t="str">
            <v xml:space="preserve">North East and North Cumbria </v>
          </cell>
          <cell r="D88" t="str">
            <v>RNN</v>
          </cell>
          <cell r="E88" t="str">
            <v>North Cumbria Integrated Care NHS Foundation Trust</v>
          </cell>
          <cell r="F88" t="str">
            <v>Cumberland Infirmary</v>
          </cell>
        </row>
        <row r="89">
          <cell r="A89" t="str">
            <v>WCI</v>
          </cell>
          <cell r="B89" t="str">
            <v xml:space="preserve">North East and Yorkshire </v>
          </cell>
          <cell r="C89" t="str">
            <v xml:space="preserve">North East and North Cumbria </v>
          </cell>
          <cell r="D89" t="str">
            <v>RNN</v>
          </cell>
          <cell r="E89" t="str">
            <v>North Cumbria Integrated Care NHS Foundation Trust</v>
          </cell>
          <cell r="F89" t="str">
            <v>West Cumberland Infirmary</v>
          </cell>
        </row>
        <row r="90">
          <cell r="A90" t="str">
            <v>NTG</v>
          </cell>
          <cell r="B90" t="str">
            <v xml:space="preserve">North East and Yorkshire </v>
          </cell>
          <cell r="C90" t="str">
            <v xml:space="preserve">North East and North Cumbria </v>
          </cell>
          <cell r="D90" t="str">
            <v>RVW</v>
          </cell>
          <cell r="E90" t="str">
            <v>North Tees and Hartlepool NHS Foundation Trust</v>
          </cell>
          <cell r="F90" t="str">
            <v>University Hospital of North Tees</v>
          </cell>
        </row>
        <row r="91">
          <cell r="A91" t="str">
            <v>NSE</v>
          </cell>
          <cell r="B91" t="str">
            <v xml:space="preserve">North East and Yorkshire </v>
          </cell>
          <cell r="C91" t="str">
            <v xml:space="preserve">North East and North Cumbria </v>
          </cell>
          <cell r="D91" t="str">
            <v>RTF</v>
          </cell>
          <cell r="E91" t="str">
            <v>Northumbria Healthcare NHS Foundation Trust</v>
          </cell>
          <cell r="F91" t="str">
            <v>Northumbria Specialist Emergency Care Hospital</v>
          </cell>
        </row>
        <row r="92">
          <cell r="A92" t="str">
            <v>FRH</v>
          </cell>
          <cell r="B92" t="str">
            <v xml:space="preserve">North East and Yorkshire </v>
          </cell>
          <cell r="C92" t="str">
            <v xml:space="preserve">North East and North Cumbria </v>
          </cell>
          <cell r="D92" t="str">
            <v>RTR</v>
          </cell>
          <cell r="E92" t="str">
            <v>South Tees Hospitals NHS Foundation Trust</v>
          </cell>
          <cell r="F92" t="str">
            <v>Friarage Hospital</v>
          </cell>
        </row>
        <row r="93">
          <cell r="A93" t="str">
            <v>SCM</v>
          </cell>
          <cell r="B93" t="str">
            <v xml:space="preserve">North East and Yorkshire </v>
          </cell>
          <cell r="C93" t="str">
            <v xml:space="preserve">North East and North Cumbria </v>
          </cell>
          <cell r="D93" t="str">
            <v>RTR</v>
          </cell>
          <cell r="E93" t="str">
            <v>South Tees Hospitals NHS Foundation Trust</v>
          </cell>
          <cell r="F93" t="str">
            <v>James Cook University Hospital</v>
          </cell>
        </row>
        <row r="94">
          <cell r="A94" t="str">
            <v>SUN</v>
          </cell>
          <cell r="B94" t="str">
            <v xml:space="preserve">North East and Yorkshire </v>
          </cell>
          <cell r="C94" t="str">
            <v xml:space="preserve">North East and North Cumbria </v>
          </cell>
          <cell r="D94" t="str">
            <v>R0B</v>
          </cell>
          <cell r="E94" t="str">
            <v>South Tyneside and Sunderland NHS Foundation Trust</v>
          </cell>
          <cell r="F94" t="str">
            <v>Sunderland Royal Hospital</v>
          </cell>
        </row>
        <row r="95">
          <cell r="A95" t="str">
            <v>GNC</v>
          </cell>
          <cell r="B95" t="str">
            <v xml:space="preserve">North East and Yorkshire </v>
          </cell>
          <cell r="C95" t="str">
            <v xml:space="preserve">North East and North Cumbria </v>
          </cell>
          <cell r="D95" t="str">
            <v>RTD</v>
          </cell>
          <cell r="E95" t="str">
            <v>The Newcastle Upon Tyne Hospitals NHS Foundation Trust</v>
          </cell>
          <cell r="F95" t="str">
            <v>Great North Children's Hospital</v>
          </cell>
        </row>
        <row r="96">
          <cell r="A96" t="str">
            <v>RVN</v>
          </cell>
          <cell r="B96" t="str">
            <v xml:space="preserve">North East and Yorkshire </v>
          </cell>
          <cell r="C96" t="str">
            <v xml:space="preserve">North East and North Cumbria </v>
          </cell>
          <cell r="D96" t="str">
            <v>RTD</v>
          </cell>
          <cell r="E96" t="str">
            <v>The Newcastle Upon Tyne Hospitals NHS Foundation Trust</v>
          </cell>
          <cell r="F96" t="str">
            <v>Royal Victoria Infirmary</v>
          </cell>
        </row>
        <row r="97">
          <cell r="A97" t="str">
            <v>BAR</v>
          </cell>
          <cell r="B97" t="str">
            <v xml:space="preserve">North East and Yorkshire </v>
          </cell>
          <cell r="C97" t="str">
            <v xml:space="preserve">South Yorkshire and Bassetlaw </v>
          </cell>
          <cell r="D97" t="str">
            <v>RFF</v>
          </cell>
          <cell r="E97" t="str">
            <v>Barnsley Hospital NHS Foundation Trust</v>
          </cell>
          <cell r="F97" t="str">
            <v>Barnsley District General Hospital</v>
          </cell>
        </row>
        <row r="98">
          <cell r="A98" t="str">
            <v>BSL</v>
          </cell>
          <cell r="B98" t="str">
            <v xml:space="preserve">North East and Yorkshire </v>
          </cell>
          <cell r="C98" t="str">
            <v xml:space="preserve">South Yorkshire and Bassetlaw </v>
          </cell>
          <cell r="D98" t="str">
            <v>RP5</v>
          </cell>
          <cell r="E98" t="str">
            <v>Doncaster And Bassetlaw Teaching Hospitals NHS Foundation Trust</v>
          </cell>
          <cell r="F98" t="str">
            <v>Bassetlaw District General Hospital</v>
          </cell>
        </row>
        <row r="99">
          <cell r="A99" t="str">
            <v>DID</v>
          </cell>
          <cell r="B99" t="str">
            <v xml:space="preserve">North East and Yorkshire </v>
          </cell>
          <cell r="C99" t="str">
            <v xml:space="preserve">South Yorkshire and Bassetlaw </v>
          </cell>
          <cell r="D99" t="str">
            <v>RP5</v>
          </cell>
          <cell r="E99" t="str">
            <v>Doncaster And Bassetlaw Teaching Hospitals NHS Foundation Trust</v>
          </cell>
          <cell r="F99" t="str">
            <v>Doncaster Royal Infirmary</v>
          </cell>
        </row>
        <row r="100">
          <cell r="A100" t="str">
            <v>SHF</v>
          </cell>
          <cell r="B100" t="str">
            <v xml:space="preserve">North East and Yorkshire </v>
          </cell>
          <cell r="C100" t="str">
            <v xml:space="preserve">South Yorkshire and Bassetlaw </v>
          </cell>
          <cell r="D100" t="str">
            <v>RCU</v>
          </cell>
          <cell r="E100" t="str">
            <v>Sheffield Children's NHS Foundation Trust</v>
          </cell>
          <cell r="F100" t="str">
            <v>Sheffield Children's Hospital</v>
          </cell>
        </row>
        <row r="101">
          <cell r="A101" t="str">
            <v>NGS</v>
          </cell>
          <cell r="B101" t="str">
            <v xml:space="preserve">North East and Yorkshire </v>
          </cell>
          <cell r="C101" t="str">
            <v xml:space="preserve">South Yorkshire and Bassetlaw </v>
          </cell>
          <cell r="D101" t="str">
            <v>RHQ</v>
          </cell>
          <cell r="E101" t="str">
            <v>Sheffield Teaching Hospitals NHS Foundation Trust</v>
          </cell>
          <cell r="F101" t="str">
            <v>Northern General Hospital</v>
          </cell>
        </row>
        <row r="102">
          <cell r="A102" t="str">
            <v>ROT</v>
          </cell>
          <cell r="B102" t="str">
            <v xml:space="preserve">North East and Yorkshire </v>
          </cell>
          <cell r="C102" t="str">
            <v xml:space="preserve">South Yorkshire and Bassetlaw </v>
          </cell>
          <cell r="D102" t="str">
            <v>RFR</v>
          </cell>
          <cell r="E102" t="str">
            <v>The Rotherham NHS Foundation Trust</v>
          </cell>
          <cell r="F102" t="str">
            <v>Rotherham General Hospital</v>
          </cell>
        </row>
        <row r="103">
          <cell r="A103" t="str">
            <v>AIR</v>
          </cell>
          <cell r="B103" t="str">
            <v xml:space="preserve">North East and Yorkshire  </v>
          </cell>
          <cell r="C103" t="str">
            <v xml:space="preserve">West Yorkshire and Harrogate </v>
          </cell>
          <cell r="D103" t="str">
            <v>RCF</v>
          </cell>
          <cell r="E103" t="str">
            <v>Airedale NHS Foundation Trust</v>
          </cell>
          <cell r="F103" t="str">
            <v>Airedale General Hospital</v>
          </cell>
        </row>
        <row r="104">
          <cell r="A104" t="str">
            <v>BRD</v>
          </cell>
          <cell r="B104" t="str">
            <v xml:space="preserve">North East and Yorkshire  </v>
          </cell>
          <cell r="C104" t="str">
            <v xml:space="preserve">West Yorkshire and Harrogate </v>
          </cell>
          <cell r="D104" t="str">
            <v>RAE</v>
          </cell>
          <cell r="E104" t="str">
            <v>Bradford Teaching Hospitals NHS Foundation Trust</v>
          </cell>
          <cell r="F104" t="str">
            <v>Bradford Royal Infirmary</v>
          </cell>
        </row>
        <row r="105">
          <cell r="A105" t="str">
            <v>RHI</v>
          </cell>
          <cell r="B105" t="str">
            <v xml:space="preserve">North East and Yorkshire  </v>
          </cell>
          <cell r="C105" t="str">
            <v xml:space="preserve">West Yorkshire and Harrogate </v>
          </cell>
          <cell r="D105" t="str">
            <v>RWY</v>
          </cell>
          <cell r="E105" t="str">
            <v>Calderdale and Huddersfield NHS Foundation Trust</v>
          </cell>
          <cell r="F105" t="str">
            <v>Calderdale Royal Hospital</v>
          </cell>
        </row>
        <row r="106">
          <cell r="A106" t="str">
            <v>HUD</v>
          </cell>
          <cell r="B106" t="str">
            <v xml:space="preserve">North East and Yorkshire  </v>
          </cell>
          <cell r="C106" t="str">
            <v xml:space="preserve">West Yorkshire and Harrogate </v>
          </cell>
          <cell r="D106" t="str">
            <v>RWY</v>
          </cell>
          <cell r="E106" t="str">
            <v>Calderdale and Huddersfield NHS Foundation Trust</v>
          </cell>
          <cell r="F106" t="str">
            <v>Huddersfield Royal Infirmary</v>
          </cell>
        </row>
        <row r="107">
          <cell r="A107" t="str">
            <v>HAR</v>
          </cell>
          <cell r="B107" t="str">
            <v xml:space="preserve">North East and Yorkshire  </v>
          </cell>
          <cell r="C107" t="str">
            <v xml:space="preserve">West Yorkshire and Harrogate </v>
          </cell>
          <cell r="D107" t="str">
            <v>RCD</v>
          </cell>
          <cell r="E107" t="str">
            <v>Harrogate and District NHS Foundation Trust</v>
          </cell>
          <cell r="F107" t="str">
            <v>Harrogate District Hospital</v>
          </cell>
        </row>
        <row r="108">
          <cell r="A108" t="str">
            <v>LGI</v>
          </cell>
          <cell r="B108" t="str">
            <v xml:space="preserve">North East and Yorkshire  </v>
          </cell>
          <cell r="C108" t="str">
            <v xml:space="preserve">West Yorkshire and Harrogate </v>
          </cell>
          <cell r="D108" t="str">
            <v>RR8</v>
          </cell>
          <cell r="E108" t="str">
            <v>Leeds Teaching Hospitals NHS Trust</v>
          </cell>
          <cell r="F108" t="str">
            <v>Leeds General Infirmary</v>
          </cell>
        </row>
        <row r="109">
          <cell r="A109" t="str">
            <v>SJL</v>
          </cell>
          <cell r="B109" t="str">
            <v xml:space="preserve">North East and Yorkshire  </v>
          </cell>
          <cell r="C109" t="str">
            <v xml:space="preserve">West Yorkshire and Harrogate </v>
          </cell>
          <cell r="D109" t="str">
            <v>RR8</v>
          </cell>
          <cell r="E109" t="str">
            <v>Leeds Teaching Hospitals NHS Trust</v>
          </cell>
          <cell r="F109" t="str">
            <v>St James's University Hospital</v>
          </cell>
        </row>
        <row r="110">
          <cell r="A110" t="str">
            <v>DEW</v>
          </cell>
          <cell r="B110" t="str">
            <v xml:space="preserve">North East and Yorkshire  </v>
          </cell>
          <cell r="C110" t="str">
            <v xml:space="preserve">West Yorkshire and Harrogate </v>
          </cell>
          <cell r="D110" t="str">
            <v>RXF</v>
          </cell>
          <cell r="E110" t="str">
            <v>Mid Yorkshire Hospitals NHS Trust</v>
          </cell>
          <cell r="F110" t="str">
            <v>Dewsbury District Hospital</v>
          </cell>
        </row>
        <row r="111">
          <cell r="A111" t="str">
            <v>PIN</v>
          </cell>
          <cell r="B111" t="str">
            <v xml:space="preserve">North East and Yorkshire  </v>
          </cell>
          <cell r="C111" t="str">
            <v xml:space="preserve">West Yorkshire and Harrogate </v>
          </cell>
          <cell r="D111" t="str">
            <v>RXF</v>
          </cell>
          <cell r="E111" t="str">
            <v>Mid Yorkshire Hospitals NHS Trust</v>
          </cell>
          <cell r="F111" t="str">
            <v>Pinderfields General Hospital</v>
          </cell>
        </row>
        <row r="112">
          <cell r="A112" t="str">
            <v>COC</v>
          </cell>
          <cell r="B112" t="str">
            <v xml:space="preserve">North West </v>
          </cell>
          <cell r="C112" t="str">
            <v xml:space="preserve">Cheshire and Merseryside Health and Care Partnership </v>
          </cell>
          <cell r="D112" t="str">
            <v>RJR</v>
          </cell>
          <cell r="E112" t="str">
            <v>Countess of Chester Hospital NHS Foundation Trust</v>
          </cell>
          <cell r="F112" t="str">
            <v>Countess of Chester Hospital</v>
          </cell>
        </row>
        <row r="113">
          <cell r="A113" t="str">
            <v>FAZ</v>
          </cell>
          <cell r="B113" t="str">
            <v xml:space="preserve">North West </v>
          </cell>
          <cell r="C113" t="str">
            <v>Cheshire and Merseyside</v>
          </cell>
          <cell r="D113" t="str">
            <v>REM</v>
          </cell>
          <cell r="E113" t="str">
            <v>Liverpool University Hospitals NHS Foundation Trust</v>
          </cell>
          <cell r="F113" t="str">
            <v>University Hospital Aintree</v>
          </cell>
        </row>
        <row r="114">
          <cell r="A114" t="str">
            <v>ADH</v>
          </cell>
          <cell r="B114" t="str">
            <v xml:space="preserve">North West </v>
          </cell>
          <cell r="C114" t="str">
            <v xml:space="preserve">Cheshire and Merseyside Health and Care Partnership </v>
          </cell>
          <cell r="D114" t="str">
            <v>RBS</v>
          </cell>
          <cell r="E114" t="str">
            <v>Alder Hey Children's NHS Foundation Trust</v>
          </cell>
          <cell r="F114" t="str">
            <v>Alder Hey Children's Hospital</v>
          </cell>
        </row>
        <row r="115">
          <cell r="A115" t="str">
            <v>MAC</v>
          </cell>
          <cell r="B115" t="str">
            <v xml:space="preserve">North West </v>
          </cell>
          <cell r="C115" t="str">
            <v xml:space="preserve">Cheshire and Merseyside Health and Care Partnership </v>
          </cell>
          <cell r="D115" t="str">
            <v>RJN</v>
          </cell>
          <cell r="E115" t="str">
            <v>East Cheshire NHS Trust</v>
          </cell>
          <cell r="F115" t="str">
            <v>Macclesfield District General Hospital</v>
          </cell>
        </row>
        <row r="116">
          <cell r="A116" t="str">
            <v>LGH</v>
          </cell>
          <cell r="B116" t="str">
            <v xml:space="preserve">North West </v>
          </cell>
          <cell r="C116" t="str">
            <v xml:space="preserve">Cheshire and Merseyside Health and Care Partnership </v>
          </cell>
          <cell r="D116" t="str">
            <v>RBT</v>
          </cell>
          <cell r="E116" t="str">
            <v>Mid Cheshire Hospitals NHS Foundation Trust</v>
          </cell>
          <cell r="F116" t="str">
            <v>Leighton Hospital</v>
          </cell>
        </row>
        <row r="117">
          <cell r="A117" t="str">
            <v>ORD</v>
          </cell>
          <cell r="B117" t="str">
            <v xml:space="preserve">North West </v>
          </cell>
          <cell r="C117" t="str">
            <v xml:space="preserve">Cheshire and Merseyside Health and Care Partnership </v>
          </cell>
          <cell r="D117" t="str">
            <v>RVY</v>
          </cell>
          <cell r="E117" t="str">
            <v>Southport and Ormskirk Hospital NHS Trust</v>
          </cell>
          <cell r="F117" t="str">
            <v>Ormskirk &amp; District General Hospital</v>
          </cell>
        </row>
        <row r="118">
          <cell r="A118" t="str">
            <v>SOU</v>
          </cell>
          <cell r="B118" t="str">
            <v xml:space="preserve">North West </v>
          </cell>
          <cell r="C118" t="str">
            <v xml:space="preserve">Cheshire and Merseyside Health and Care Partnership </v>
          </cell>
          <cell r="D118" t="str">
            <v>RVY</v>
          </cell>
          <cell r="E118" t="str">
            <v>Southport and Ormskirk Hospital NHS Trust</v>
          </cell>
          <cell r="F118" t="str">
            <v>Southport and Formby District General</v>
          </cell>
        </row>
        <row r="119">
          <cell r="A119" t="str">
            <v>WHI</v>
          </cell>
          <cell r="B119" t="str">
            <v xml:space="preserve">North West </v>
          </cell>
          <cell r="C119" t="str">
            <v xml:space="preserve">Cheshire and Merseyside Health and Care Partnership </v>
          </cell>
          <cell r="D119" t="str">
            <v>RBN</v>
          </cell>
          <cell r="E119" t="str">
            <v>St Helens And Knowsley Teaching Hospitals NHS Trust</v>
          </cell>
          <cell r="F119" t="str">
            <v>Whiston Hospital</v>
          </cell>
        </row>
        <row r="120">
          <cell r="A120" t="str">
            <v>WDG</v>
          </cell>
          <cell r="B120" t="str">
            <v xml:space="preserve">North West </v>
          </cell>
          <cell r="C120" t="str">
            <v xml:space="preserve">Cheshire and Merseyside Health and Care Partnership </v>
          </cell>
          <cell r="D120" t="str">
            <v>RWW</v>
          </cell>
          <cell r="E120" t="str">
            <v>Warrington and Halton Hospitals NHS Foundation Trust</v>
          </cell>
          <cell r="F120" t="str">
            <v>Warrington District General Hospital</v>
          </cell>
        </row>
        <row r="121">
          <cell r="A121" t="str">
            <v>WIR</v>
          </cell>
          <cell r="B121" t="str">
            <v xml:space="preserve">North West </v>
          </cell>
          <cell r="C121" t="str">
            <v xml:space="preserve">Cheshire and Merseyside Health and Care Partnership </v>
          </cell>
          <cell r="D121" t="str">
            <v>RBL</v>
          </cell>
          <cell r="E121" t="str">
            <v>Wirral University Teaching Hospital NHS Foundation Trust</v>
          </cell>
          <cell r="F121" t="str">
            <v>Arrowe Park Hospital</v>
          </cell>
        </row>
        <row r="122">
          <cell r="A122" t="str">
            <v>BOL</v>
          </cell>
          <cell r="B122" t="str">
            <v xml:space="preserve">North West </v>
          </cell>
          <cell r="C122" t="str">
            <v xml:space="preserve">Greater Manchester Health and Social Care Partnership </v>
          </cell>
          <cell r="D122" t="str">
            <v>RMC</v>
          </cell>
          <cell r="E122" t="str">
            <v>Bolton NHS Foundation Trust</v>
          </cell>
          <cell r="F122" t="str">
            <v>Royal Bolton Hospital</v>
          </cell>
        </row>
        <row r="123">
          <cell r="A123" t="str">
            <v>MAN</v>
          </cell>
          <cell r="B123" t="str">
            <v xml:space="preserve">North West </v>
          </cell>
          <cell r="C123" t="str">
            <v xml:space="preserve">Greater Manchester Health and Social Care Partnership </v>
          </cell>
          <cell r="D123" t="str">
            <v>R0A</v>
          </cell>
          <cell r="E123" t="str">
            <v>Manchester University NHS Foundation Trust</v>
          </cell>
          <cell r="F123" t="str">
            <v>Royal Manchester Children's Hospital</v>
          </cell>
        </row>
        <row r="124">
          <cell r="A124" t="str">
            <v>UNIS</v>
          </cell>
          <cell r="B124" t="str">
            <v xml:space="preserve">North West </v>
          </cell>
          <cell r="C124" t="str">
            <v xml:space="preserve">Greater Manchester Health and Social Care Partnership </v>
          </cell>
          <cell r="D124" t="str">
            <v>R0A</v>
          </cell>
          <cell r="E124" t="str">
            <v>Manchester University NHS Foundation Trust</v>
          </cell>
          <cell r="F124" t="str">
            <v>University Dental Hospital Of Manchester</v>
          </cell>
        </row>
        <row r="125">
          <cell r="A125" t="str">
            <v>WYT</v>
          </cell>
          <cell r="B125" t="str">
            <v xml:space="preserve">North West </v>
          </cell>
          <cell r="C125" t="str">
            <v xml:space="preserve">Greater Manchester Health and Social Care Partnership </v>
          </cell>
          <cell r="D125" t="str">
            <v>R0A</v>
          </cell>
          <cell r="E125" t="str">
            <v>Manchester University NHS Foundation Trust</v>
          </cell>
          <cell r="F125" t="str">
            <v>Wythenshawe Hospital</v>
          </cell>
        </row>
        <row r="126">
          <cell r="A126" t="str">
            <v>BRY</v>
          </cell>
          <cell r="B126" t="str">
            <v xml:space="preserve">North West </v>
          </cell>
          <cell r="C126" t="str">
            <v xml:space="preserve">Greater Manchester Health and Social Care Partnership </v>
          </cell>
          <cell r="D126" t="str">
            <v>RW6</v>
          </cell>
          <cell r="E126" t="str">
            <v>Pennine Acute Hospitals NHS Trust</v>
          </cell>
          <cell r="F126" t="str">
            <v>Fairfield General Hospital</v>
          </cell>
        </row>
        <row r="127">
          <cell r="A127" t="str">
            <v>NMG</v>
          </cell>
          <cell r="B127" t="str">
            <v xml:space="preserve">North West </v>
          </cell>
          <cell r="C127" t="str">
            <v xml:space="preserve">Greater Manchester Health and Social Care Partnership </v>
          </cell>
          <cell r="D127" t="str">
            <v>RW6</v>
          </cell>
          <cell r="E127" t="str">
            <v>Pennine Acute Hospitals NHS Trust</v>
          </cell>
          <cell r="F127" t="str">
            <v>North Manchester General Hospital</v>
          </cell>
        </row>
        <row r="128">
          <cell r="A128" t="str">
            <v>OHM</v>
          </cell>
          <cell r="B128" t="str">
            <v xml:space="preserve">North West </v>
          </cell>
          <cell r="C128" t="str">
            <v xml:space="preserve">Greater Manchester Health and Social Care Partnership </v>
          </cell>
          <cell r="D128" t="str">
            <v>RW6</v>
          </cell>
          <cell r="E128" t="str">
            <v>Pennine Acute Hospitals NHS Trust</v>
          </cell>
          <cell r="F128" t="str">
            <v>Royal Oldham Hospital</v>
          </cell>
        </row>
        <row r="129">
          <cell r="A129" t="str">
            <v>SLF</v>
          </cell>
          <cell r="B129" t="str">
            <v xml:space="preserve">North West </v>
          </cell>
          <cell r="C129" t="str">
            <v xml:space="preserve">Greater Manchester Health and Social Care Partnership </v>
          </cell>
          <cell r="D129" t="str">
            <v>RM3</v>
          </cell>
          <cell r="E129" t="str">
            <v>Salford Royal NHS Foundation Trust</v>
          </cell>
          <cell r="F129" t="str">
            <v>Salford Royal</v>
          </cell>
        </row>
        <row r="130">
          <cell r="A130" t="str">
            <v>SHH</v>
          </cell>
          <cell r="B130" t="str">
            <v xml:space="preserve">North West </v>
          </cell>
          <cell r="C130" t="str">
            <v xml:space="preserve">Greater Manchester Health and Social Care Partnership </v>
          </cell>
          <cell r="D130" t="str">
            <v>RWJ</v>
          </cell>
          <cell r="E130" t="str">
            <v>Stockport NHS Foundation Trust</v>
          </cell>
          <cell r="F130" t="str">
            <v>Stepping Hill Hospital</v>
          </cell>
        </row>
        <row r="131">
          <cell r="A131" t="str">
            <v>TGA</v>
          </cell>
          <cell r="B131" t="str">
            <v xml:space="preserve">North West </v>
          </cell>
          <cell r="C131" t="str">
            <v xml:space="preserve">Greater Manchester Health and Social Care Partnership </v>
          </cell>
          <cell r="D131" t="str">
            <v>RMP</v>
          </cell>
          <cell r="E131" t="str">
            <v>Tameside And Glossop Integrated Care NHS Foundation Trust</v>
          </cell>
          <cell r="F131" t="str">
            <v>Tameside General Hospital</v>
          </cell>
        </row>
        <row r="132">
          <cell r="A132" t="str">
            <v>AEI</v>
          </cell>
          <cell r="B132" t="str">
            <v xml:space="preserve">North West </v>
          </cell>
          <cell r="C132" t="str">
            <v xml:space="preserve">Greater Manchester Health and Social Care Partnership </v>
          </cell>
          <cell r="D132" t="str">
            <v>RRF</v>
          </cell>
          <cell r="E132" t="str">
            <v>Wrightington, Wigan and Leigh NHS Foundation Trust</v>
          </cell>
          <cell r="F132" t="str">
            <v>Royal Albert Edward Infirmary</v>
          </cell>
        </row>
        <row r="133">
          <cell r="A133" t="str">
            <v>VIC</v>
          </cell>
          <cell r="B133" t="str">
            <v xml:space="preserve">North West </v>
          </cell>
          <cell r="C133" t="str">
            <v xml:space="preserve">Lancashire and South Cumbria </v>
          </cell>
          <cell r="D133" t="str">
            <v>RXL</v>
          </cell>
          <cell r="E133" t="str">
            <v>Blackpool Teaching Hospitals NHS Foundation Trust</v>
          </cell>
          <cell r="F133" t="str">
            <v>Victoria Hospital</v>
          </cell>
        </row>
        <row r="134">
          <cell r="A134" t="str">
            <v>BLA</v>
          </cell>
          <cell r="B134" t="str">
            <v xml:space="preserve">North West </v>
          </cell>
          <cell r="C134" t="str">
            <v xml:space="preserve">Lancashire and South Cumbria </v>
          </cell>
          <cell r="D134" t="str">
            <v>RXR</v>
          </cell>
          <cell r="E134" t="str">
            <v>East Lancashire Hospitals NHS Trust</v>
          </cell>
          <cell r="F134" t="str">
            <v>Royal Blackburn Hospital</v>
          </cell>
        </row>
        <row r="135">
          <cell r="A135" t="str">
            <v>CHO</v>
          </cell>
          <cell r="B135" t="str">
            <v xml:space="preserve">North West </v>
          </cell>
          <cell r="C135" t="str">
            <v xml:space="preserve">Lancashire and South Cumbria </v>
          </cell>
          <cell r="D135" t="str">
            <v>RXN</v>
          </cell>
          <cell r="E135" t="str">
            <v>Lancashire Teaching Hospitals NHS Foundation Trust</v>
          </cell>
          <cell r="F135" t="str">
            <v>Chorley Hospital</v>
          </cell>
        </row>
        <row r="136">
          <cell r="A136" t="str">
            <v>RPH</v>
          </cell>
          <cell r="B136" t="str">
            <v xml:space="preserve">North West </v>
          </cell>
          <cell r="C136" t="str">
            <v xml:space="preserve">Lancashire and South Cumbria </v>
          </cell>
          <cell r="D136" t="str">
            <v>RXN</v>
          </cell>
          <cell r="E136" t="str">
            <v>Lancashire Teaching Hospitals NHS Foundation Trust</v>
          </cell>
          <cell r="F136" t="str">
            <v>Royal Preston Hospital</v>
          </cell>
        </row>
        <row r="137">
          <cell r="A137" t="str">
            <v>FGH</v>
          </cell>
          <cell r="B137" t="str">
            <v xml:space="preserve">North West </v>
          </cell>
          <cell r="C137" t="str">
            <v xml:space="preserve">Lancashire and South Cumbria </v>
          </cell>
          <cell r="D137" t="str">
            <v>RTX</v>
          </cell>
          <cell r="E137" t="str">
            <v>University Hospitals of Morecambe Bay NHS Foundation Trust</v>
          </cell>
          <cell r="F137" t="str">
            <v>Furness General</v>
          </cell>
        </row>
        <row r="138">
          <cell r="A138" t="str">
            <v>RLI</v>
          </cell>
          <cell r="B138" t="str">
            <v xml:space="preserve">North West </v>
          </cell>
          <cell r="C138" t="str">
            <v xml:space="preserve">Lancashire and South Cumbria </v>
          </cell>
          <cell r="D138" t="str">
            <v>RTX</v>
          </cell>
          <cell r="E138" t="str">
            <v>University Hospitals of Morecambe Bay NHS Foundation Trust</v>
          </cell>
          <cell r="F138" t="str">
            <v>Royal Lancaster Infirmary</v>
          </cell>
        </row>
        <row r="139">
          <cell r="A139" t="str">
            <v>PMS</v>
          </cell>
          <cell r="B139" t="str">
            <v xml:space="preserve">South East </v>
          </cell>
          <cell r="C139" t="str">
            <v>Bath and North East Somerset, Swindon and Wiltshire</v>
          </cell>
          <cell r="D139" t="str">
            <v>RN3</v>
          </cell>
          <cell r="E139" t="str">
            <v>Great Western Hospitals NHS Foundation Trust</v>
          </cell>
          <cell r="F139" t="str">
            <v>The Great Western Hospital</v>
          </cell>
        </row>
        <row r="140">
          <cell r="A140" t="str">
            <v>SMV</v>
          </cell>
          <cell r="B140" t="str">
            <v xml:space="preserve">South East </v>
          </cell>
          <cell r="C140" t="str">
            <v xml:space="preserve">Buckinghamshire, Oxfordshire and Berkshire West </v>
          </cell>
          <cell r="D140" t="str">
            <v>RXQ</v>
          </cell>
          <cell r="E140" t="str">
            <v>Buckinghamshire Healthcare NHS Trust</v>
          </cell>
          <cell r="F140" t="str">
            <v>Stoke Mandeville Hospital</v>
          </cell>
        </row>
        <row r="141">
          <cell r="A141" t="str">
            <v>CHI</v>
          </cell>
          <cell r="B141" t="str">
            <v xml:space="preserve">South East </v>
          </cell>
          <cell r="C141" t="str">
            <v xml:space="preserve">Buckinghamshire, Oxfordshire and Berkshire West </v>
          </cell>
          <cell r="D141" t="str">
            <v>RTH</v>
          </cell>
          <cell r="E141" t="str">
            <v>Oxford University Hospitals NHS Foundation Trust</v>
          </cell>
          <cell r="F141" t="str">
            <v>Churchill Hospital</v>
          </cell>
        </row>
        <row r="142">
          <cell r="A142" t="str">
            <v>HOR</v>
          </cell>
          <cell r="B142" t="str">
            <v xml:space="preserve">South East </v>
          </cell>
          <cell r="C142" t="str">
            <v xml:space="preserve">Buckinghamshire, Oxfordshire and Berkshire West </v>
          </cell>
          <cell r="D142" t="str">
            <v>RTH</v>
          </cell>
          <cell r="E142" t="str">
            <v>Oxford University Hospitals NHS Foundation Trust</v>
          </cell>
          <cell r="F142" t="str">
            <v>Horton General Hospital</v>
          </cell>
        </row>
        <row r="143">
          <cell r="A143" t="str">
            <v>RAD</v>
          </cell>
          <cell r="B143" t="str">
            <v xml:space="preserve">South East </v>
          </cell>
          <cell r="C143" t="str">
            <v xml:space="preserve">Buckinghamshire, Oxfordshire and Berkshire West </v>
          </cell>
          <cell r="D143" t="str">
            <v>RTH</v>
          </cell>
          <cell r="E143" t="str">
            <v>Oxford University Hospitals NHS Foundation Trust</v>
          </cell>
          <cell r="F143" t="str">
            <v>John Radcliffe Hospital</v>
          </cell>
        </row>
        <row r="144">
          <cell r="A144" t="str">
            <v>RBE</v>
          </cell>
          <cell r="B144" t="str">
            <v xml:space="preserve">South East </v>
          </cell>
          <cell r="C144" t="str">
            <v xml:space="preserve">Buckinghamshire, Oxfordshire and Berkshire West </v>
          </cell>
          <cell r="D144" t="str">
            <v>RHW</v>
          </cell>
          <cell r="E144" t="str">
            <v>Royal Berkshire NHS Foundation Trust</v>
          </cell>
          <cell r="F144" t="str">
            <v>Royal Berkshire Hospital</v>
          </cell>
        </row>
        <row r="145">
          <cell r="A145" t="str">
            <v>FRM</v>
          </cell>
          <cell r="B145" t="str">
            <v xml:space="preserve">South East </v>
          </cell>
          <cell r="C145" t="str">
            <v xml:space="preserve">Frimley Health and Care </v>
          </cell>
          <cell r="D145" t="str">
            <v>RDU</v>
          </cell>
          <cell r="E145" t="str">
            <v>Frimley Health NHS Foundation Trust</v>
          </cell>
          <cell r="F145" t="str">
            <v>Frimley Park Hospital</v>
          </cell>
        </row>
        <row r="146">
          <cell r="A146" t="str">
            <v>WEX</v>
          </cell>
          <cell r="B146" t="str">
            <v xml:space="preserve">South East </v>
          </cell>
          <cell r="C146" t="str">
            <v xml:space="preserve">Frimley Health and Care </v>
          </cell>
          <cell r="D146" t="str">
            <v>RDU</v>
          </cell>
          <cell r="E146" t="str">
            <v>Frimley Health NHS Foundation Trust</v>
          </cell>
          <cell r="F146" t="str">
            <v>Wexham Park Hospital</v>
          </cell>
        </row>
        <row r="147">
          <cell r="A147" t="str">
            <v>BNH</v>
          </cell>
          <cell r="B147" t="str">
            <v xml:space="preserve">South East </v>
          </cell>
          <cell r="C147" t="str">
            <v xml:space="preserve">Hampshire and Isle of Wight </v>
          </cell>
          <cell r="D147" t="str">
            <v>RN5</v>
          </cell>
          <cell r="E147" t="str">
            <v>Hampshire Hospitals NHS Foundation Trust</v>
          </cell>
          <cell r="F147" t="str">
            <v>Basingstoke and North Hampshire Hospital</v>
          </cell>
        </row>
        <row r="148">
          <cell r="A148" t="str">
            <v>RHC</v>
          </cell>
          <cell r="B148" t="str">
            <v xml:space="preserve">South East </v>
          </cell>
          <cell r="C148" t="str">
            <v xml:space="preserve">Hampshire and Isle of Wight </v>
          </cell>
          <cell r="D148" t="str">
            <v>RN5</v>
          </cell>
          <cell r="E148" t="str">
            <v>Hampshire Hospitals NHS Foundation Trust</v>
          </cell>
          <cell r="F148" t="str">
            <v>Royal Hampshire County Hospital</v>
          </cell>
        </row>
        <row r="149">
          <cell r="A149" t="str">
            <v>IOW</v>
          </cell>
          <cell r="B149" t="str">
            <v xml:space="preserve">South East </v>
          </cell>
          <cell r="C149" t="str">
            <v xml:space="preserve">Hampshire and Isle of Wight </v>
          </cell>
          <cell r="D149" t="str">
            <v>R1F</v>
          </cell>
          <cell r="E149" t="str">
            <v>Isle of Wight NHS Trust</v>
          </cell>
          <cell r="F149" t="str">
            <v>St Mary's Hospital, Newport</v>
          </cell>
        </row>
        <row r="150">
          <cell r="A150" t="str">
            <v>QAP</v>
          </cell>
          <cell r="B150" t="str">
            <v xml:space="preserve">South East </v>
          </cell>
          <cell r="C150" t="str">
            <v xml:space="preserve">Hampshire and Isle of Wight </v>
          </cell>
          <cell r="D150" t="str">
            <v>RHU</v>
          </cell>
          <cell r="E150" t="str">
            <v>Portsmouth Hospitals NHS Trust</v>
          </cell>
          <cell r="F150" t="str">
            <v>Queen Alexandra Hospital</v>
          </cell>
        </row>
        <row r="151">
          <cell r="A151" t="str">
            <v>SGH</v>
          </cell>
          <cell r="B151" t="str">
            <v xml:space="preserve">South East </v>
          </cell>
          <cell r="C151" t="str">
            <v xml:space="preserve">Hampshire and Isle of Wight </v>
          </cell>
          <cell r="D151" t="str">
            <v>RHM</v>
          </cell>
          <cell r="E151" t="str">
            <v>University Hospital Southampton NHS Foundation Trust</v>
          </cell>
          <cell r="F151" t="str">
            <v>Southampton General Hospital</v>
          </cell>
        </row>
        <row r="152">
          <cell r="A152" t="str">
            <v>KCC</v>
          </cell>
          <cell r="B152" t="str">
            <v xml:space="preserve">South East </v>
          </cell>
          <cell r="C152" t="str">
            <v>Kent and Medway Integrated Care System</v>
          </cell>
          <cell r="D152" t="str">
            <v>RVV</v>
          </cell>
          <cell r="E152" t="str">
            <v>East Kent Hospitals University NHS Foundation Trust</v>
          </cell>
          <cell r="F152" t="str">
            <v>Kent and Canterbury Hospital</v>
          </cell>
        </row>
        <row r="153">
          <cell r="A153" t="str">
            <v>QEQ</v>
          </cell>
          <cell r="B153" t="str">
            <v xml:space="preserve">South East </v>
          </cell>
          <cell r="C153" t="str">
            <v>Kent and Medway Integrated Care System</v>
          </cell>
          <cell r="D153" t="str">
            <v>RVV</v>
          </cell>
          <cell r="E153" t="str">
            <v>East Kent Hospitals University NHS Foundation Trust</v>
          </cell>
          <cell r="F153" t="str">
            <v>Queen Elizabeth the Queen Mother Hospital</v>
          </cell>
        </row>
        <row r="154">
          <cell r="A154" t="str">
            <v>WHH</v>
          </cell>
          <cell r="B154" t="str">
            <v xml:space="preserve">South East </v>
          </cell>
          <cell r="C154" t="str">
            <v>Kent and Medway Integrated Care System</v>
          </cell>
          <cell r="D154" t="str">
            <v>RVV</v>
          </cell>
          <cell r="E154" t="str">
            <v>East Kent Hospitals University NHS Foundation Trust</v>
          </cell>
          <cell r="F154" t="str">
            <v>William Harvey Hospital</v>
          </cell>
        </row>
        <row r="155">
          <cell r="A155" t="str">
            <v>TUN</v>
          </cell>
          <cell r="B155" t="str">
            <v xml:space="preserve">South East </v>
          </cell>
          <cell r="C155" t="str">
            <v>Kent and Medway Integrated Care System</v>
          </cell>
          <cell r="D155" t="str">
            <v>RWF</v>
          </cell>
          <cell r="E155" t="str">
            <v>Maidstone and Tunbridge Wells NHS Trust</v>
          </cell>
          <cell r="F155" t="str">
            <v>Tunbridge Wells Hospital</v>
          </cell>
        </row>
        <row r="156">
          <cell r="A156" t="str">
            <v>MDW</v>
          </cell>
          <cell r="B156" t="str">
            <v xml:space="preserve">South East </v>
          </cell>
          <cell r="C156" t="str">
            <v>Kent and Medway Integrated Care System</v>
          </cell>
          <cell r="D156" t="str">
            <v>RPA</v>
          </cell>
          <cell r="E156" t="str">
            <v>Medway NHS Foundation Trust</v>
          </cell>
          <cell r="F156" t="str">
            <v>Medway Maritime Hospital</v>
          </cell>
        </row>
        <row r="157">
          <cell r="A157" t="str">
            <v>SPH</v>
          </cell>
          <cell r="B157" t="str">
            <v xml:space="preserve">South East </v>
          </cell>
          <cell r="C157" t="str">
            <v xml:space="preserve">Surrey Heartlands Health and Care </v>
          </cell>
          <cell r="D157" t="str">
            <v>RTK</v>
          </cell>
          <cell r="E157" t="str">
            <v>Ashford and St Peter's Hospitals NHS Foundation Trust</v>
          </cell>
          <cell r="F157" t="str">
            <v>St Peter's Hospital</v>
          </cell>
        </row>
        <row r="158">
          <cell r="A158" t="str">
            <v>RSU</v>
          </cell>
          <cell r="B158" t="str">
            <v xml:space="preserve">South East </v>
          </cell>
          <cell r="C158" t="str">
            <v xml:space="preserve">Surrey Heartlands Health and Care </v>
          </cell>
          <cell r="D158" t="str">
            <v>RA2</v>
          </cell>
          <cell r="E158" t="str">
            <v>Royal Surrey County Hospital NHS Foundation Trust</v>
          </cell>
          <cell r="F158" t="str">
            <v>Royal Surrey County Hospital</v>
          </cell>
        </row>
        <row r="159">
          <cell r="A159" t="str">
            <v>ESU</v>
          </cell>
          <cell r="B159" t="str">
            <v xml:space="preserve">South East </v>
          </cell>
          <cell r="C159" t="str">
            <v xml:space="preserve">Surrey Heartlands Health and Care </v>
          </cell>
          <cell r="D159" t="str">
            <v>RTP</v>
          </cell>
          <cell r="E159" t="str">
            <v>Surrey and Sussex Healthcare NHS Trust</v>
          </cell>
          <cell r="F159" t="str">
            <v>East Surrey Hospital</v>
          </cell>
        </row>
        <row r="160">
          <cell r="A160" t="str">
            <v>PRH</v>
          </cell>
          <cell r="B160" t="str">
            <v xml:space="preserve">South East </v>
          </cell>
          <cell r="C160" t="str">
            <v xml:space="preserve">Sussex Health and Care Partnership </v>
          </cell>
          <cell r="D160" t="str">
            <v>RXH</v>
          </cell>
          <cell r="E160" t="str">
            <v>Brighton and Sussex University Hospitals NHS Trust</v>
          </cell>
          <cell r="F160" t="str">
            <v>Princess Royal Hospital (Haywards Heath)</v>
          </cell>
        </row>
        <row r="161">
          <cell r="A161" t="str">
            <v>ALC</v>
          </cell>
          <cell r="B161" t="str">
            <v xml:space="preserve">South East </v>
          </cell>
          <cell r="C161" t="str">
            <v xml:space="preserve">Sussex Health and Care Partnership </v>
          </cell>
          <cell r="D161" t="str">
            <v>RXH</v>
          </cell>
          <cell r="E161" t="str">
            <v>Brighton and Sussex University Hospitals NHS Trust</v>
          </cell>
          <cell r="F161" t="str">
            <v>Royal Alexandra Children's Hospital</v>
          </cell>
        </row>
        <row r="162">
          <cell r="A162" t="str">
            <v>RSC</v>
          </cell>
          <cell r="B162" t="str">
            <v xml:space="preserve">South East </v>
          </cell>
          <cell r="C162" t="str">
            <v xml:space="preserve">Sussex Health and Care Partnership </v>
          </cell>
          <cell r="D162" t="str">
            <v>RXH</v>
          </cell>
          <cell r="E162" t="str">
            <v>Brighton and Sussex University Hospitals NHS Trust</v>
          </cell>
          <cell r="F162" t="str">
            <v>Royal Sussex County Hospital</v>
          </cell>
        </row>
        <row r="163">
          <cell r="A163" t="str">
            <v>CGH</v>
          </cell>
          <cell r="B163" t="str">
            <v xml:space="preserve">South East </v>
          </cell>
          <cell r="C163" t="str">
            <v xml:space="preserve">Sussex Health and Care Partnership </v>
          </cell>
          <cell r="D163" t="str">
            <v>RXC</v>
          </cell>
          <cell r="E163" t="str">
            <v>East Sussex Healthcare NHS Trust</v>
          </cell>
          <cell r="F163" t="str">
            <v>Conquest Hospital</v>
          </cell>
        </row>
        <row r="164">
          <cell r="A164" t="str">
            <v>DGE</v>
          </cell>
          <cell r="B164" t="str">
            <v xml:space="preserve">South East </v>
          </cell>
          <cell r="C164" t="str">
            <v xml:space="preserve">Sussex Health and Care Partnership </v>
          </cell>
          <cell r="D164" t="str">
            <v>RXC</v>
          </cell>
          <cell r="E164" t="str">
            <v>East Sussex Healthcare NHS Trust</v>
          </cell>
          <cell r="F164" t="str">
            <v>Eastbourne DGH</v>
          </cell>
        </row>
        <row r="165">
          <cell r="A165" t="str">
            <v>STR</v>
          </cell>
          <cell r="B165" t="str">
            <v xml:space="preserve">South East </v>
          </cell>
          <cell r="C165" t="str">
            <v xml:space="preserve">Sussex Health and Care Partnership </v>
          </cell>
          <cell r="D165" t="str">
            <v>RYR</v>
          </cell>
          <cell r="E165" t="str">
            <v>Western Sussex Hospitals NHS Foundation Trust</v>
          </cell>
          <cell r="F165" t="str">
            <v>St Richards Hospital</v>
          </cell>
        </row>
        <row r="166">
          <cell r="A166" t="str">
            <v>WRG</v>
          </cell>
          <cell r="B166" t="str">
            <v xml:space="preserve">South East  </v>
          </cell>
          <cell r="C166" t="str">
            <v xml:space="preserve">Sussex Health and Care Partnership </v>
          </cell>
          <cell r="D166" t="str">
            <v>RYR</v>
          </cell>
          <cell r="E166" t="str">
            <v>Western Sussex Hospitals NHS Foundation Trust</v>
          </cell>
          <cell r="F166" t="str">
            <v>Worthing Hospital</v>
          </cell>
        </row>
        <row r="167">
          <cell r="A167" t="str">
            <v>BAT</v>
          </cell>
          <cell r="B167" t="str">
            <v xml:space="preserve">South West </v>
          </cell>
          <cell r="C167" t="str">
            <v>Bath and North East Somerset, Swindon and Wiltshire</v>
          </cell>
          <cell r="D167" t="str">
            <v>RD1</v>
          </cell>
          <cell r="E167" t="str">
            <v>Royal United Hospitals Bath NHS Foundation Trust</v>
          </cell>
          <cell r="F167" t="str">
            <v>Royal United Hospital Bath</v>
          </cell>
        </row>
        <row r="168">
          <cell r="A168" t="str">
            <v>SAL</v>
          </cell>
          <cell r="B168" t="str">
            <v xml:space="preserve">South West </v>
          </cell>
          <cell r="C168" t="str">
            <v>Bath and North East Somerset, Swindon and Wiltshire</v>
          </cell>
          <cell r="D168" t="str">
            <v>RNZ</v>
          </cell>
          <cell r="E168" t="str">
            <v>Salisbury NHS Foundation Trust</v>
          </cell>
          <cell r="F168" t="str">
            <v>Salisbury District Hospital</v>
          </cell>
        </row>
        <row r="169">
          <cell r="A169" t="str">
            <v>RCH</v>
          </cell>
          <cell r="B169" t="str">
            <v xml:space="preserve">South West </v>
          </cell>
          <cell r="C169" t="str">
            <v xml:space="preserve">Cornwall and the Isles of Scilly Health and Care Partnership </v>
          </cell>
          <cell r="D169" t="str">
            <v>REF</v>
          </cell>
          <cell r="E169" t="str">
            <v>Royal Cornwall Hospitals NHS Trust</v>
          </cell>
          <cell r="F169" t="str">
            <v>Royal Cornwall Hospital</v>
          </cell>
        </row>
        <row r="170">
          <cell r="A170" t="str">
            <v>BFC</v>
          </cell>
          <cell r="B170" t="str">
            <v xml:space="preserve">South West </v>
          </cell>
          <cell r="C170" t="str">
            <v>Healthier Together Bristol, North Somerset and South Gloucestershire</v>
          </cell>
          <cell r="D170" t="str">
            <v>RA7</v>
          </cell>
          <cell r="E170" t="str">
            <v>University Hospitals Bristol NHS Foundation Trust</v>
          </cell>
          <cell r="F170" t="str">
            <v>Bristol Royal Hospital for Children</v>
          </cell>
        </row>
        <row r="171">
          <cell r="A171" t="str">
            <v>BRI</v>
          </cell>
          <cell r="B171" t="str">
            <v xml:space="preserve">South West </v>
          </cell>
          <cell r="C171" t="str">
            <v>Healthier Together Bristol, North Somerset and South Gloucestershire</v>
          </cell>
          <cell r="D171" t="str">
            <v>RA7</v>
          </cell>
          <cell r="E171" t="str">
            <v>University Hospitals Bristol NHS Foundation Trust</v>
          </cell>
          <cell r="F171" t="str">
            <v>Bristol Royal Infirmary</v>
          </cell>
        </row>
        <row r="172">
          <cell r="A172" t="str">
            <v>CHG</v>
          </cell>
          <cell r="B172" t="str">
            <v xml:space="preserve">South West </v>
          </cell>
          <cell r="C172" t="str">
            <v xml:space="preserve">One Gloucestershire </v>
          </cell>
          <cell r="D172" t="str">
            <v>RTE</v>
          </cell>
          <cell r="E172" t="str">
            <v>Gloucestershire Hospitals NHS Foundation Trust</v>
          </cell>
          <cell r="F172" t="str">
            <v>Cheltenham General Hospital</v>
          </cell>
        </row>
        <row r="173">
          <cell r="A173" t="str">
            <v>GLO</v>
          </cell>
          <cell r="B173" t="str">
            <v xml:space="preserve">South West </v>
          </cell>
          <cell r="C173" t="str">
            <v xml:space="preserve">One Gloucestershire </v>
          </cell>
          <cell r="D173" t="str">
            <v>RTE</v>
          </cell>
          <cell r="E173" t="str">
            <v>Gloucestershire Hospitals NHS Foundation Trust</v>
          </cell>
          <cell r="F173" t="str">
            <v>Gloucestershire Royal Hospital</v>
          </cell>
        </row>
        <row r="174">
          <cell r="A174" t="str">
            <v>WDH</v>
          </cell>
          <cell r="B174" t="str">
            <v xml:space="preserve">South West </v>
          </cell>
          <cell r="C174" t="str">
            <v xml:space="preserve">Our Dorset </v>
          </cell>
          <cell r="D174" t="str">
            <v>RBD</v>
          </cell>
          <cell r="E174" t="str">
            <v>Dorset County Hospital NHS Foundation Trust</v>
          </cell>
          <cell r="F174" t="str">
            <v>Dorset County Hospital</v>
          </cell>
        </row>
        <row r="175">
          <cell r="A175" t="str">
            <v>PGH</v>
          </cell>
          <cell r="B175" t="str">
            <v xml:space="preserve">South West </v>
          </cell>
          <cell r="C175" t="str">
            <v xml:space="preserve">Our Dorset </v>
          </cell>
          <cell r="D175" t="str">
            <v>RD3</v>
          </cell>
          <cell r="E175" t="str">
            <v>Poole Hospital NHS Foundation Trust</v>
          </cell>
          <cell r="F175" t="str">
            <v>Poole General Hospital</v>
          </cell>
        </row>
        <row r="176">
          <cell r="A176" t="str">
            <v>MPH</v>
          </cell>
          <cell r="B176" t="str">
            <v xml:space="preserve">South West </v>
          </cell>
          <cell r="C176" t="str">
            <v xml:space="preserve">Somerset </v>
          </cell>
          <cell r="D176" t="str">
            <v>RBA</v>
          </cell>
          <cell r="E176" t="str">
            <v>Taunton and Somerset NHS Foundation Trust</v>
          </cell>
          <cell r="F176" t="str">
            <v>Musgrove Park Hospital</v>
          </cell>
        </row>
        <row r="177">
          <cell r="A177" t="str">
            <v>YEO</v>
          </cell>
          <cell r="B177" t="str">
            <v xml:space="preserve">South West </v>
          </cell>
          <cell r="C177" t="str">
            <v xml:space="preserve">Somerset </v>
          </cell>
          <cell r="D177" t="str">
            <v>RA4</v>
          </cell>
          <cell r="E177" t="str">
            <v>Yeovil District Hospital NHS Foundation Trust</v>
          </cell>
          <cell r="F177" t="str">
            <v>Yeovil District Hospital</v>
          </cell>
        </row>
        <row r="178">
          <cell r="A178" t="str">
            <v>NDD</v>
          </cell>
          <cell r="B178" t="str">
            <v xml:space="preserve">South West </v>
          </cell>
          <cell r="C178" t="str">
            <v xml:space="preserve">Together for Devon </v>
          </cell>
          <cell r="D178" t="str">
            <v>RBZ</v>
          </cell>
          <cell r="E178" t="str">
            <v>Royal Devon University Healthcare NHS Foundation Trust</v>
          </cell>
          <cell r="F178" t="str">
            <v>North Devon District Hospital</v>
          </cell>
        </row>
        <row r="179">
          <cell r="A179" t="str">
            <v>RDE</v>
          </cell>
          <cell r="B179" t="str">
            <v xml:space="preserve">South West </v>
          </cell>
          <cell r="C179" t="str">
            <v xml:space="preserve">Together for Devon </v>
          </cell>
          <cell r="D179" t="str">
            <v>RH8</v>
          </cell>
          <cell r="E179" t="str">
            <v>Royal Devon University Healthcare NHS Foundation Trust</v>
          </cell>
          <cell r="F179" t="str">
            <v>Royal Devon &amp; Exeter Hospital</v>
          </cell>
        </row>
        <row r="180">
          <cell r="A180" t="str">
            <v>TOR</v>
          </cell>
          <cell r="B180" t="str">
            <v xml:space="preserve">South West </v>
          </cell>
          <cell r="C180" t="str">
            <v xml:space="preserve">Together for Devon </v>
          </cell>
          <cell r="D180" t="str">
            <v>RA9</v>
          </cell>
          <cell r="E180" t="str">
            <v>Torbay and South Devon NHS Foundation Trust</v>
          </cell>
          <cell r="F180" t="str">
            <v>Torbay Hospital</v>
          </cell>
        </row>
        <row r="181">
          <cell r="A181" t="str">
            <v>PLY</v>
          </cell>
          <cell r="B181" t="str">
            <v xml:space="preserve">South West </v>
          </cell>
          <cell r="C181" t="str">
            <v xml:space="preserve">Together for Devon </v>
          </cell>
          <cell r="D181" t="str">
            <v>RK9</v>
          </cell>
          <cell r="E181" t="str">
            <v>University Hospitals Plymouth NHS Trust</v>
          </cell>
          <cell r="F181" t="str">
            <v>Derriford Hospital</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Benchmarked Key Indicators"/>
      <sheetName val="KPI Rationale"/>
      <sheetName val="Sheet1"/>
    </sheetNames>
    <sheetDataSet>
      <sheetData sheetId="0" refreshError="1"/>
      <sheetData sheetId="1" refreshError="1"/>
      <sheetData sheetId="2" refreshError="1"/>
      <sheetData sheetId="3">
        <row r="1">
          <cell r="A1" t="str">
            <v xml:space="preserve">Service code </v>
          </cell>
          <cell r="B1" t="str">
            <v xml:space="preserve">Region </v>
          </cell>
          <cell r="C1" t="str">
            <v xml:space="preserve">ICS </v>
          </cell>
          <cell r="D1" t="str">
            <v xml:space="preserve">Service name </v>
          </cell>
          <cell r="E1" t="str">
            <v>Organisation name</v>
          </cell>
        </row>
        <row r="2">
          <cell r="A2" t="str">
            <v>RCF4</v>
          </cell>
          <cell r="B2" t="str">
            <v xml:space="preserve">North East and Yorkshire </v>
          </cell>
          <cell r="C2" t="str">
            <v xml:space="preserve">West Yorkshire and Harrogate </v>
          </cell>
          <cell r="D2" t="str">
            <v>Airedale - Wharfedale and Craven Pulmonary Rehabilitation Service</v>
          </cell>
          <cell r="E2" t="str">
            <v>Airedale NHS Foundation Trust</v>
          </cell>
        </row>
        <row r="3">
          <cell r="A3" t="str">
            <v>NQ11</v>
          </cell>
          <cell r="B3" t="str">
            <v xml:space="preserve">East of England </v>
          </cell>
          <cell r="C3" t="str">
            <v xml:space="preserve">Suffolk and North East Essex </v>
          </cell>
          <cell r="D3" t="str">
            <v>ACE Pulmonary Rehabilitation Service</v>
          </cell>
          <cell r="E3" t="str">
            <v>Anglian Community Enterprise Community Interest  Company (ACE CIC)</v>
          </cell>
        </row>
        <row r="4">
          <cell r="A4" t="str">
            <v>DCD1</v>
          </cell>
          <cell r="B4" t="str">
            <v xml:space="preserve">Midlands </v>
          </cell>
          <cell r="C4" t="str">
            <v xml:space="preserve">Coventry and Warwickshire </v>
          </cell>
          <cell r="D4" t="str">
            <v>Atrium Coventry and Warwickshire Pulmonary Rehabilitation Service</v>
          </cell>
          <cell r="E4" t="str">
            <v>Atrium Health Ltd</v>
          </cell>
        </row>
        <row r="5">
          <cell r="A5" t="str">
            <v>RRP2</v>
          </cell>
          <cell r="B5" t="str">
            <v>London</v>
          </cell>
          <cell r="C5" t="str">
            <v xml:space="preserve">North Central London Partners in health and care </v>
          </cell>
          <cell r="D5" t="str">
            <v>Enfield Respiratory Service</v>
          </cell>
          <cell r="E5" t="str">
            <v>Barnet, Enfield and Haringey Mental Health NHS Trust</v>
          </cell>
        </row>
        <row r="6">
          <cell r="A6" t="str">
            <v>R1H1</v>
          </cell>
          <cell r="B6" t="str">
            <v>London</v>
          </cell>
          <cell r="C6" t="str">
            <v xml:space="preserve">North East London Health &amp; Care Partnership </v>
          </cell>
          <cell r="D6" t="str">
            <v>Tower Hamlets Pulmonary Rehabilitation Service</v>
          </cell>
          <cell r="E6" t="str">
            <v>Barts Health NHS Trust</v>
          </cell>
        </row>
        <row r="7">
          <cell r="A7" t="str">
            <v>RC11</v>
          </cell>
          <cell r="B7" t="str">
            <v xml:space="preserve">East of England </v>
          </cell>
          <cell r="C7" t="str">
            <v xml:space="preserve">Bedfordshire, Luton and Milton Keynes </v>
          </cell>
          <cell r="D7" t="str">
            <v>Bedford Hospital Pulmonary Rehabilitation</v>
          </cell>
          <cell r="E7" t="str">
            <v>Bedford Hospital NHS Trust</v>
          </cell>
        </row>
        <row r="8">
          <cell r="A8" t="str">
            <v>RWX2</v>
          </cell>
          <cell r="B8" t="str">
            <v xml:space="preserve">South East </v>
          </cell>
          <cell r="C8" t="str">
            <v>Buckinghamshire, Oxfordshire and Berkshire West</v>
          </cell>
          <cell r="D8" t="str">
            <v>Berkshire West Cardiac and Respiratory Specialist Services</v>
          </cell>
          <cell r="E8" t="str">
            <v>Berkshire Healthcare NHS Foundation Trust</v>
          </cell>
        </row>
        <row r="9">
          <cell r="A9" t="str">
            <v>RYW2</v>
          </cell>
          <cell r="B9" t="str">
            <v xml:space="preserve">Midlands </v>
          </cell>
          <cell r="C9" t="str">
            <v xml:space="preserve">Live Healthy Live Happy Birmingham and Solihull </v>
          </cell>
          <cell r="D9" t="str">
            <v>BCHC Community Respiratory Service</v>
          </cell>
          <cell r="E9" t="str">
            <v>Birmingham Community Healthcare NHS Foundation Trust</v>
          </cell>
        </row>
        <row r="10">
          <cell r="A10" t="str">
            <v>RXL1</v>
          </cell>
          <cell r="B10" t="str">
            <v xml:space="preserve">North West </v>
          </cell>
          <cell r="C10" t="str">
            <v xml:space="preserve">Lancashire and South Cumbria </v>
          </cell>
          <cell r="D10" t="str">
            <v>Pulmonary Rehabilitation Service Fylde and Wyre</v>
          </cell>
          <cell r="E10" t="str">
            <v>Blackpool Teaching Hospitals NHS Foundation Trust</v>
          </cell>
        </row>
        <row r="11">
          <cell r="A11" t="str">
            <v>NADF</v>
          </cell>
          <cell r="B11" t="str">
            <v xml:space="preserve">East of England </v>
          </cell>
          <cell r="C11" t="str">
            <v>Norfolk and Waveney Health and Care Partnership</v>
          </cell>
          <cell r="D11" t="str">
            <v>Great Yarmouth and Waveney BOC Pulmonary Rehabilitation Service</v>
          </cell>
          <cell r="E11" t="str">
            <v>BOC LTD</v>
          </cell>
        </row>
        <row r="12">
          <cell r="A12" t="str">
            <v>NADB</v>
          </cell>
          <cell r="B12" t="str">
            <v xml:space="preserve">East of England </v>
          </cell>
          <cell r="C12" t="str">
            <v>Norfolk and Waveney Health and Care Partnership</v>
          </cell>
          <cell r="D12" t="str">
            <v>West Norfolk BOC Pulmonary Rehabilitation Service</v>
          </cell>
          <cell r="E12" t="str">
            <v>BOC LTD</v>
          </cell>
        </row>
        <row r="13">
          <cell r="A13" t="str">
            <v>NADE</v>
          </cell>
          <cell r="B13" t="str">
            <v>London</v>
          </cell>
          <cell r="C13" t="str">
            <v xml:space="preserve">South West London Health and Care Partnership </v>
          </cell>
          <cell r="D13" t="str">
            <v>Hounslow Community Respiratory Team</v>
          </cell>
          <cell r="E13" t="str">
            <v>BOC LTD</v>
          </cell>
        </row>
        <row r="14">
          <cell r="A14" t="str">
            <v>NAD1</v>
          </cell>
          <cell r="B14" t="str">
            <v xml:space="preserve">Midlands </v>
          </cell>
          <cell r="C14" t="str">
            <v xml:space="preserve">Nottingham and Nottinghamshire </v>
          </cell>
          <cell r="D14" t="str">
            <v>Nottingham West Pulmonary Rehabilitation</v>
          </cell>
          <cell r="E14" t="str">
            <v>BOC LTD</v>
          </cell>
        </row>
        <row r="15">
          <cell r="A15" t="str">
            <v>NAD8</v>
          </cell>
          <cell r="B15" t="str">
            <v xml:space="preserve">Midlands </v>
          </cell>
          <cell r="C15" t="str">
            <v>Together we're better - Staffordshire and Stoke-on-Trent</v>
          </cell>
          <cell r="D15" t="str">
            <v>East Staffordshire Pulmonary Rehabilitation Service</v>
          </cell>
          <cell r="E15" t="str">
            <v>BOC LTD</v>
          </cell>
        </row>
        <row r="16">
          <cell r="A16" t="str">
            <v>NAD9</v>
          </cell>
          <cell r="B16" t="str">
            <v xml:space="preserve">Midlands </v>
          </cell>
          <cell r="C16" t="str">
            <v>Together we're better - Staffordshire and Stoke-on-Trent</v>
          </cell>
          <cell r="D16" t="str">
            <v>South East Staffordshire Pulmonary Rehabilitation Service</v>
          </cell>
          <cell r="E16" t="str">
            <v>BOC LTD</v>
          </cell>
        </row>
        <row r="17">
          <cell r="A17" t="str">
            <v>NAD6</v>
          </cell>
          <cell r="B17" t="str">
            <v>North East and Yorkshire</v>
          </cell>
          <cell r="C17" t="str">
            <v xml:space="preserve">Humber Coast and Vale </v>
          </cell>
          <cell r="D17" t="str">
            <v>The North Lincolnshire Respiratory Service</v>
          </cell>
          <cell r="E17" t="str">
            <v>BOC LTD</v>
          </cell>
        </row>
        <row r="18">
          <cell r="A18" t="str">
            <v>NAD5</v>
          </cell>
          <cell r="B18" t="str">
            <v xml:space="preserve">North East and Yorkshire </v>
          </cell>
          <cell r="C18" t="str">
            <v xml:space="preserve">North East and North Cumbria </v>
          </cell>
          <cell r="D18" t="str">
            <v>Bradford Pulmonary Rehabilitation Service</v>
          </cell>
          <cell r="E18" t="str">
            <v>BOC LTD</v>
          </cell>
        </row>
        <row r="19">
          <cell r="A19" t="str">
            <v>NAD4</v>
          </cell>
          <cell r="B19" t="str">
            <v xml:space="preserve">North East and Yorkshire </v>
          </cell>
          <cell r="C19" t="str">
            <v xml:space="preserve">North East and North Cumbria </v>
          </cell>
          <cell r="D19" t="str">
            <v>Newcastle Healthy Lungs Programme</v>
          </cell>
          <cell r="E19" t="str">
            <v>BOC LTD</v>
          </cell>
        </row>
        <row r="20">
          <cell r="A20" t="str">
            <v>NADC</v>
          </cell>
          <cell r="B20" t="str">
            <v xml:space="preserve">North West </v>
          </cell>
          <cell r="C20" t="str">
            <v xml:space="preserve">Lancashire and South Cumbria </v>
          </cell>
          <cell r="D20" t="str">
            <v>Blackpool Pulmonary Rehabilitation Service</v>
          </cell>
          <cell r="E20" t="str">
            <v>BOC LTD</v>
          </cell>
        </row>
        <row r="21">
          <cell r="A21" t="str">
            <v>NAD7</v>
          </cell>
          <cell r="B21" t="str">
            <v xml:space="preserve">South West </v>
          </cell>
          <cell r="C21" t="str">
            <v xml:space="preserve">Somerset </v>
          </cell>
          <cell r="D21" t="str">
            <v>Somerset Pulmonary Rehabilitation Service</v>
          </cell>
          <cell r="E21" t="str">
            <v>BOC LTD</v>
          </cell>
        </row>
        <row r="22">
          <cell r="A22" t="str">
            <v>RMC1</v>
          </cell>
          <cell r="B22" t="str">
            <v xml:space="preserve">North West </v>
          </cell>
          <cell r="C22" t="str">
            <v xml:space="preserve">Greater Manchester Health and Social Care Partnership </v>
          </cell>
          <cell r="D22" t="str">
            <v>Bolton Pulmonary Rehabilitation Programme</v>
          </cell>
          <cell r="E22" t="str">
            <v>Bolton NHS Foundation Trust</v>
          </cell>
        </row>
        <row r="23">
          <cell r="A23" t="str">
            <v>NQV1</v>
          </cell>
          <cell r="B23" t="str">
            <v>London</v>
          </cell>
          <cell r="C23" t="str">
            <v xml:space="preserve">South East London Integrated Care System </v>
          </cell>
          <cell r="D23" t="str">
            <v>Bromley Pulmonary Rehabilitation</v>
          </cell>
          <cell r="E23" t="str">
            <v>Bromley Healthcare</v>
          </cell>
        </row>
        <row r="24">
          <cell r="A24" t="str">
            <v>RXQ1</v>
          </cell>
          <cell r="B24" t="str">
            <v xml:space="preserve">South East </v>
          </cell>
          <cell r="C24" t="str">
            <v xml:space="preserve">Buckinghamshire, Oxfordshire and Berkshire West </v>
          </cell>
          <cell r="D24" t="str">
            <v>Buckinghamshire Pulmonary Rehabilitation Services</v>
          </cell>
          <cell r="E24" t="str">
            <v>Buckinghamshire Healthcare NHS Trust</v>
          </cell>
        </row>
        <row r="25">
          <cell r="A25" t="str">
            <v>RWY1</v>
          </cell>
          <cell r="B25" t="str">
            <v xml:space="preserve">North East and Yorkshire </v>
          </cell>
          <cell r="C25" t="str">
            <v xml:space="preserve">West Yorkshire and Harrogate </v>
          </cell>
          <cell r="D25" t="str">
            <v>Calderdale Pulmonary Rehabilitation Service</v>
          </cell>
          <cell r="E25" t="str">
            <v>Calderdale and Huddersfield NHS Foundation Trust</v>
          </cell>
        </row>
        <row r="26">
          <cell r="A26" t="str">
            <v>RT12</v>
          </cell>
          <cell r="B26" t="str">
            <v xml:space="preserve">East of England </v>
          </cell>
          <cell r="C26" t="str">
            <v xml:space="preserve">Cambridgeshire and Peterborough </v>
          </cell>
          <cell r="D26" t="str">
            <v>CPFT Pulmonary Rehabilitation</v>
          </cell>
          <cell r="E26" t="str">
            <v>Cambridgeshire and Peterborough NHS Foundation Trust</v>
          </cell>
        </row>
        <row r="27">
          <cell r="A27" t="str">
            <v>RYV1</v>
          </cell>
          <cell r="B27" t="str">
            <v xml:space="preserve">East of England </v>
          </cell>
          <cell r="C27" t="str">
            <v xml:space="preserve">Cambridgeshire and Peterborough </v>
          </cell>
          <cell r="D27" t="str">
            <v>Luton Community Respiratory Service</v>
          </cell>
          <cell r="E27" t="str">
            <v>Cambridgeshire Community Services NHS Trust</v>
          </cell>
        </row>
        <row r="28">
          <cell r="A28" t="str">
            <v>NL31</v>
          </cell>
          <cell r="B28" t="str">
            <v>North East and Yorkshire</v>
          </cell>
          <cell r="C28" t="str">
            <v xml:space="preserve">Humber Coast and Vale </v>
          </cell>
          <cell r="D28" t="str">
            <v>Hope Street Specialist Service</v>
          </cell>
          <cell r="E28" t="str">
            <v>Care Plus Group</v>
          </cell>
        </row>
        <row r="29">
          <cell r="A29" t="str">
            <v>RV31</v>
          </cell>
          <cell r="B29" t="str">
            <v xml:space="preserve">East of England </v>
          </cell>
          <cell r="C29" t="str">
            <v xml:space="preserve">Bedfordshire, Luton and Milton Keynes </v>
          </cell>
          <cell r="D29" t="str">
            <v>Milton Keynes Community Pulmonary Rehabilitation Service</v>
          </cell>
          <cell r="E29" t="str">
            <v>Central and North West London NHS Foundation Trust</v>
          </cell>
        </row>
        <row r="30">
          <cell r="A30" t="str">
            <v>RV32</v>
          </cell>
          <cell r="B30" t="str">
            <v>London</v>
          </cell>
          <cell r="C30" t="str">
            <v xml:space="preserve">North Central London Partners in health and care </v>
          </cell>
          <cell r="D30" t="str">
            <v>Camden COPD &amp; Home Oxygen Service</v>
          </cell>
          <cell r="E30" t="str">
            <v>Central and North West London NHS Foundation Trust</v>
          </cell>
        </row>
        <row r="31">
          <cell r="A31" t="str">
            <v>RYX1</v>
          </cell>
          <cell r="B31" t="str">
            <v xml:space="preserve">East of England </v>
          </cell>
          <cell r="C31" t="str">
            <v>Hertfordshire and West Essex</v>
          </cell>
          <cell r="D31" t="str">
            <v>West Hertfordshire Community Respiratory Service</v>
          </cell>
          <cell r="E31" t="str">
            <v>Central London Community Healthcare NHS Trust</v>
          </cell>
        </row>
        <row r="32">
          <cell r="A32" t="str">
            <v>RYX2</v>
          </cell>
          <cell r="B32" t="str">
            <v>London</v>
          </cell>
          <cell r="C32" t="str">
            <v xml:space="preserve">North Central London Partners in health and care </v>
          </cell>
          <cell r="D32" t="str">
            <v>Barnet COPD Respiratory Service</v>
          </cell>
          <cell r="E32" t="str">
            <v>Central London Community Healthcare NHS Trust</v>
          </cell>
        </row>
        <row r="33">
          <cell r="A33" t="str">
            <v>RYX3</v>
          </cell>
          <cell r="B33" t="str">
            <v>London</v>
          </cell>
          <cell r="C33" t="str">
            <v xml:space="preserve">North West London Integrated Care System </v>
          </cell>
          <cell r="D33" t="str">
            <v>Harrow COPD Respiratory Service</v>
          </cell>
          <cell r="E33" t="str">
            <v>Central London Community Healthcare NHS Trust</v>
          </cell>
        </row>
        <row r="34">
          <cell r="A34" t="str">
            <v>RYX4</v>
          </cell>
          <cell r="B34" t="str">
            <v>London</v>
          </cell>
          <cell r="C34" t="str">
            <v xml:space="preserve">South West London Health and Care Partnership </v>
          </cell>
          <cell r="D34" t="str">
            <v>Merton Pulmonary Rehabilitation Service</v>
          </cell>
          <cell r="E34" t="str">
            <v>Central London Community Healthcare NHS Trust</v>
          </cell>
        </row>
        <row r="35">
          <cell r="A35" t="str">
            <v>RQM1</v>
          </cell>
          <cell r="B35" t="str">
            <v>London</v>
          </cell>
          <cell r="C35" t="str">
            <v>North West London Integrated Care System</v>
          </cell>
          <cell r="D35" t="str">
            <v>Chelsea and Westminster Hospital Pulmonary Rehabilitation</v>
          </cell>
          <cell r="E35" t="str">
            <v>Chelsea and Westminster Hospital NHS Foundation Trust</v>
          </cell>
        </row>
        <row r="36">
          <cell r="A36" t="str">
            <v>RXA1</v>
          </cell>
          <cell r="B36" t="str">
            <v xml:space="preserve">North West </v>
          </cell>
          <cell r="C36" t="str">
            <v xml:space="preserve">Cheshire and Merseyside Health and Care Partnership </v>
          </cell>
          <cell r="D36" t="str">
            <v>Cheshire and Wirral Partnership Respiratory Service</v>
          </cell>
          <cell r="E36" t="str">
            <v>Cheshire and Wirral Partnership NHS Foundation Trust</v>
          </cell>
        </row>
        <row r="37">
          <cell r="A37" t="str">
            <v>NNF3</v>
          </cell>
          <cell r="B37" t="str">
            <v xml:space="preserve">North East and Yorkshire </v>
          </cell>
          <cell r="C37" t="str">
            <v xml:space="preserve">Humber Coast and Vale </v>
          </cell>
          <cell r="D37" t="str">
            <v>East Riding Pulmonary Rehabilitation Programme</v>
          </cell>
          <cell r="E37" t="str">
            <v>City Health Care Partnership CIC</v>
          </cell>
        </row>
        <row r="38">
          <cell r="A38" t="str">
            <v>NNF2</v>
          </cell>
          <cell r="B38" t="str">
            <v xml:space="preserve">North East and Yorkshire </v>
          </cell>
          <cell r="C38" t="str">
            <v xml:space="preserve">Humber Coast and Vale </v>
          </cell>
          <cell r="D38" t="str">
            <v>Hull Pulmonary Rehabilitation Team</v>
          </cell>
          <cell r="E38" t="str">
            <v>City Health Care Partnership CIC</v>
          </cell>
        </row>
        <row r="39">
          <cell r="A39" t="str">
            <v>RJ81</v>
          </cell>
          <cell r="B39" t="str">
            <v xml:space="preserve">South West </v>
          </cell>
          <cell r="C39" t="str">
            <v xml:space="preserve">Cornwall and the Isles of Scilly Health and Care Partnership </v>
          </cell>
          <cell r="D39" t="str">
            <v>Integrated Community Respiratory Team East Cornwall (ICRTEC)</v>
          </cell>
          <cell r="E39" t="str">
            <v>Cornwall Partnership NHS Foundation Trust</v>
          </cell>
        </row>
        <row r="40">
          <cell r="A40" t="str">
            <v>RJ82</v>
          </cell>
          <cell r="B40" t="str">
            <v xml:space="preserve">South West </v>
          </cell>
          <cell r="C40" t="str">
            <v xml:space="preserve">Cornwall and the Isles of Scilly Health and Care Partnership </v>
          </cell>
          <cell r="D40" t="str">
            <v>Mid &amp; North Cornwall Pulmonary Rehabilitation Programme</v>
          </cell>
          <cell r="E40" t="str">
            <v>Cornwall Partnership NHS Foundation Trust</v>
          </cell>
        </row>
        <row r="41">
          <cell r="A41" t="str">
            <v>RJ83</v>
          </cell>
          <cell r="B41" t="str">
            <v xml:space="preserve">South West </v>
          </cell>
          <cell r="C41" t="str">
            <v xml:space="preserve">Cornwall and the Isles of Scilly Health and Care Partnership </v>
          </cell>
          <cell r="D41" t="str">
            <v>West Respiratory Community Team</v>
          </cell>
          <cell r="E41" t="str">
            <v>Cornwall Partnership NHS Foundation Trust</v>
          </cell>
        </row>
        <row r="42">
          <cell r="A42" t="str">
            <v>RXP5</v>
          </cell>
          <cell r="B42" t="str">
            <v xml:space="preserve">North East and Yorkshire </v>
          </cell>
          <cell r="C42" t="str">
            <v xml:space="preserve">North East and North Cumbria </v>
          </cell>
          <cell r="D42" t="str">
            <v>County Durham &amp; Darlington Pulmonary Rehabilitation</v>
          </cell>
          <cell r="E42" t="str">
            <v>County Durham and Darlington NHS Foundation Trust</v>
          </cell>
        </row>
        <row r="43">
          <cell r="A43" t="str">
            <v>RPX5</v>
          </cell>
          <cell r="B43" t="str">
            <v xml:space="preserve">North East and Yorkshire </v>
          </cell>
          <cell r="C43" t="str">
            <v xml:space="preserve">North East and North Cumbria </v>
          </cell>
          <cell r="D43" t="str">
            <v>County Durham &amp; Darlington Pulmonary Rehabilitation</v>
          </cell>
          <cell r="E43" t="str">
            <v>County Durham and Darlington NHS Foundation Trust</v>
          </cell>
        </row>
        <row r="44">
          <cell r="A44" t="str">
            <v>JCHC</v>
          </cell>
          <cell r="B44" t="str">
            <v xml:space="preserve">South West </v>
          </cell>
          <cell r="C44" t="str">
            <v>Bath and North East Somerset, Swindon and Wiltshire</v>
          </cell>
          <cell r="D44" t="str">
            <v>Sarum Community Based Pulmonary Rehabilitation Team</v>
          </cell>
          <cell r="E44" t="str">
            <v>Cross Plain Health Centre</v>
          </cell>
        </row>
        <row r="45">
          <cell r="A45" t="str">
            <v>RJ61</v>
          </cell>
          <cell r="B45" t="str">
            <v>London</v>
          </cell>
          <cell r="C45" t="str">
            <v xml:space="preserve">South West London Health and Care Partnership </v>
          </cell>
          <cell r="D45" t="str">
            <v>Croydon Pulmonary Rehabilitation Programme</v>
          </cell>
          <cell r="E45" t="str">
            <v>Croydon Health Services NHS Trust</v>
          </cell>
        </row>
        <row r="46">
          <cell r="A46" t="str">
            <v>NTV3</v>
          </cell>
          <cell r="B46" t="str">
            <v xml:space="preserve">South East </v>
          </cell>
          <cell r="C46" t="str">
            <v xml:space="preserve">Surrey Heartlands Health and Care </v>
          </cell>
          <cell r="D46" t="str">
            <v>North West Surrey Respiratory Care Team</v>
          </cell>
          <cell r="E46" t="str">
            <v>CSH Surrey</v>
          </cell>
        </row>
        <row r="47">
          <cell r="A47" t="str">
            <v>RY81</v>
          </cell>
          <cell r="B47" t="str">
            <v xml:space="preserve">Midlands </v>
          </cell>
          <cell r="C47" t="str">
            <v xml:space="preserve">Joined Up Care Derbyshire </v>
          </cell>
          <cell r="D47" t="str">
            <v>North Derbyshire Community Respiratory Service</v>
          </cell>
          <cell r="E47" t="str">
            <v>Derbyshire Community Health Services NHS Foundation Trust</v>
          </cell>
        </row>
        <row r="48">
          <cell r="A48" t="str">
            <v>RP51</v>
          </cell>
          <cell r="B48" t="str">
            <v xml:space="preserve">North East and Yorkshire </v>
          </cell>
          <cell r="C48" t="str">
            <v xml:space="preserve">South Yorkshire and Bassetlaw </v>
          </cell>
          <cell r="D48" t="str">
            <v>Doncaster Pulmonary Rehabilitation Services</v>
          </cell>
          <cell r="E48" t="str">
            <v>Doncaster And Bassetlaw Teaching Hospitals NHS Foundation Trust</v>
          </cell>
        </row>
        <row r="49">
          <cell r="A49" t="str">
            <v>RBD1</v>
          </cell>
          <cell r="B49" t="str">
            <v xml:space="preserve">South West </v>
          </cell>
          <cell r="C49" t="str">
            <v xml:space="preserve">Our Dorset </v>
          </cell>
          <cell r="D49" t="str">
            <v>Dorset Pulmonary Rehabilitation service</v>
          </cell>
          <cell r="E49" t="str">
            <v>Dorset County Hospital NHS Foundation Trust</v>
          </cell>
        </row>
        <row r="50">
          <cell r="A50" t="str">
            <v>RDY1</v>
          </cell>
          <cell r="B50" t="str">
            <v xml:space="preserve">South West </v>
          </cell>
          <cell r="C50" t="str">
            <v xml:space="preserve">Our Dorset </v>
          </cell>
          <cell r="D50" t="str">
            <v>Dorset Healthcare Pulmonary Rehabilitation Programme</v>
          </cell>
          <cell r="E50" t="str">
            <v>Dorset Healthcare University NHS Foundation Trust</v>
          </cell>
        </row>
        <row r="51">
          <cell r="A51" t="str">
            <v>RJN1</v>
          </cell>
          <cell r="B51" t="str">
            <v xml:space="preserve">North West </v>
          </cell>
          <cell r="C51" t="str">
            <v xml:space="preserve">Cheshire and Merseyside Health and Care Partnership </v>
          </cell>
          <cell r="D51" t="str">
            <v>East Cheshire Pulmonary Rehabilitation Service</v>
          </cell>
          <cell r="E51" t="str">
            <v>East Cheshire NHS Trust</v>
          </cell>
        </row>
        <row r="52">
          <cell r="A52" t="str">
            <v>RXR1</v>
          </cell>
          <cell r="B52" t="str">
            <v xml:space="preserve">North West </v>
          </cell>
          <cell r="C52" t="str">
            <v xml:space="preserve">Lancashire and South Cumbria </v>
          </cell>
          <cell r="D52" t="str">
            <v>ELHT Pulmonary Rehabilitation Service</v>
          </cell>
          <cell r="E52" t="str">
            <v>East Lancashire Hospitals NHS Trust</v>
          </cell>
        </row>
        <row r="53">
          <cell r="A53" t="str">
            <v>RDE1</v>
          </cell>
          <cell r="B53" t="str">
            <v xml:space="preserve">East of England </v>
          </cell>
          <cell r="C53" t="str">
            <v xml:space="preserve">Suffolk and North East Essex </v>
          </cell>
          <cell r="D53" t="str">
            <v>East Suffolk Pulmonary Rehabilitation Service</v>
          </cell>
          <cell r="E53" t="str">
            <v>East Suffolk and North Essex NHS Foundation Trust</v>
          </cell>
        </row>
        <row r="54">
          <cell r="A54" t="str">
            <v>RXC1</v>
          </cell>
          <cell r="B54" t="str">
            <v xml:space="preserve">South East </v>
          </cell>
          <cell r="C54" t="str">
            <v xml:space="preserve">Sussex Health and Care Partnership </v>
          </cell>
          <cell r="D54" t="str">
            <v>Regional East Sussex Pulmonary Service (RESPS)</v>
          </cell>
          <cell r="E54" t="str">
            <v>East Sussex Healthcare NHS Trust</v>
          </cell>
        </row>
        <row r="55">
          <cell r="A55" t="str">
            <v>NTV6</v>
          </cell>
          <cell r="B55" t="str">
            <v xml:space="preserve">London </v>
          </cell>
          <cell r="C55" t="str">
            <v xml:space="preserve">South West London Health and Care Partnership </v>
          </cell>
          <cell r="D55" t="str">
            <v>Surrey Downs Health and Care Pulmonary Rehabilitation Service</v>
          </cell>
          <cell r="E55" t="str">
            <v>Epsom and St Helier University Hospitals NHS Trust</v>
          </cell>
        </row>
        <row r="56">
          <cell r="A56" t="str">
            <v>RWN1</v>
          </cell>
          <cell r="B56" t="str">
            <v xml:space="preserve">East of England </v>
          </cell>
          <cell r="C56" t="str">
            <v xml:space="preserve">Suffolk and North East Essex </v>
          </cell>
          <cell r="D56" t="str">
            <v>EPUT Pulmonary Rehabilitation Programme</v>
          </cell>
          <cell r="E56" t="str">
            <v>Essex Partnership University NHS Foundation Trust</v>
          </cell>
        </row>
        <row r="57">
          <cell r="A57" t="str">
            <v>NDJ1</v>
          </cell>
          <cell r="B57" t="str">
            <v xml:space="preserve">South East </v>
          </cell>
          <cell r="C57" t="str">
            <v xml:space="preserve">Surrey Heartlands Health and Care </v>
          </cell>
          <cell r="D57" t="str">
            <v>First Community Health and Care â€“ Surrey Community Respiratory Service</v>
          </cell>
          <cell r="E57" t="str">
            <v>First Community Health and Care CIC</v>
          </cell>
        </row>
        <row r="58">
          <cell r="A58" t="str">
            <v>RDU1</v>
          </cell>
          <cell r="B58" t="str">
            <v xml:space="preserve">South East </v>
          </cell>
          <cell r="C58" t="str">
            <v xml:space="preserve">Frimley Health and Care </v>
          </cell>
          <cell r="D58" t="str">
            <v>AIR Service</v>
          </cell>
          <cell r="E58" t="str">
            <v>Frimley Health NHS Foundation Trust</v>
          </cell>
        </row>
        <row r="59">
          <cell r="A59" t="str">
            <v>RDU2</v>
          </cell>
          <cell r="B59" t="str">
            <v xml:space="preserve">South East </v>
          </cell>
          <cell r="C59" t="str">
            <v xml:space="preserve">Frimley Health and Care </v>
          </cell>
          <cell r="D59" t="str">
            <v>Frimley Health Community Respiratory Services</v>
          </cell>
          <cell r="E59" t="str">
            <v>Frimley Health NHS Foundation Trust</v>
          </cell>
        </row>
        <row r="60">
          <cell r="A60" t="str">
            <v>RR72</v>
          </cell>
          <cell r="B60" t="str">
            <v xml:space="preserve">North East and Yorkshire </v>
          </cell>
          <cell r="C60" t="str">
            <v xml:space="preserve">North East and North Cumbria </v>
          </cell>
          <cell r="D60" t="str">
            <v>Gateshead Acute Pulmonary Rehabilitation Service</v>
          </cell>
          <cell r="E60" t="str">
            <v>Gateshead Health NHS Foundation Trust</v>
          </cell>
        </row>
        <row r="61">
          <cell r="A61" t="str">
            <v>RLT2</v>
          </cell>
          <cell r="B61" t="str">
            <v xml:space="preserve">Midlands </v>
          </cell>
          <cell r="C61" t="str">
            <v xml:space="preserve">Coventry and Warwickshire Health and Care Partnership </v>
          </cell>
          <cell r="D61" t="str">
            <v>George Elliot Hospital Pulmonary Rehabilitation - Physiotherapy</v>
          </cell>
          <cell r="E61" t="str">
            <v>George Eliot Hospital NHS Trust</v>
          </cell>
        </row>
        <row r="62">
          <cell r="A62" t="str">
            <v>RN32</v>
          </cell>
          <cell r="B62" t="str">
            <v xml:space="preserve">North West </v>
          </cell>
          <cell r="C62" t="str">
            <v xml:space="preserve">Greater Manchester Health and Social Care Partnership </v>
          </cell>
          <cell r="D62" t="str">
            <v>Swindon Healthy Lives Pulmonary Rehabilitation Programme</v>
          </cell>
          <cell r="E62" t="str">
            <v>Great Western Hospitals NHS Foundation Trust</v>
          </cell>
        </row>
        <row r="63">
          <cell r="A63" t="str">
            <v>RJ12</v>
          </cell>
          <cell r="B63" t="str">
            <v>London</v>
          </cell>
          <cell r="C63" t="str">
            <v xml:space="preserve">Our Healthier South East London </v>
          </cell>
          <cell r="D63" t="str">
            <v>St Thomas' Hospital Pulmonary Rehabilitation programme</v>
          </cell>
          <cell r="E63" t="str">
            <v>Guy's and St Thomas' NHS Foundation Trust</v>
          </cell>
        </row>
        <row r="64">
          <cell r="A64" t="str">
            <v>RCD2</v>
          </cell>
          <cell r="B64" t="str">
            <v xml:space="preserve">North East and Yorkshire </v>
          </cell>
          <cell r="C64" t="str">
            <v xml:space="preserve">West Yorkshire and Harrogate </v>
          </cell>
          <cell r="D64" t="str">
            <v>Harrogate Respiratory and Cardiac Physiotherapy</v>
          </cell>
          <cell r="E64" t="str">
            <v>Harrogate and District NHS Foundation Trust</v>
          </cell>
        </row>
        <row r="65">
          <cell r="A65" t="str">
            <v>RY42</v>
          </cell>
          <cell r="B65" t="str">
            <v xml:space="preserve">East of England </v>
          </cell>
          <cell r="C65" t="str">
            <v>Hertfordshire and West Essex</v>
          </cell>
          <cell r="D65" t="str">
            <v>Hertfordshire Community Pulmonary Rehab Service</v>
          </cell>
          <cell r="E65" t="str">
            <v>Hertfordshire Community NHS Trust</v>
          </cell>
        </row>
        <row r="66">
          <cell r="A66" t="str">
            <v>RQX2</v>
          </cell>
          <cell r="B66" t="str">
            <v>London</v>
          </cell>
          <cell r="C66" t="str">
            <v xml:space="preserve">North East London Health &amp; Care Partnership </v>
          </cell>
          <cell r="D66" t="str">
            <v>Homerton Adult Cardiorespiratory Enhanced and Responsive service (ACERs)</v>
          </cell>
          <cell r="E66" t="str">
            <v>Homerton University Hospital NHS Foundation Trust</v>
          </cell>
        </row>
        <row r="67">
          <cell r="A67" t="str">
            <v>RY91</v>
          </cell>
          <cell r="B67" t="str">
            <v>London</v>
          </cell>
          <cell r="C67" t="str">
            <v xml:space="preserve">South West London Health and Care Partnership </v>
          </cell>
          <cell r="D67" t="str">
            <v>Richmond Respiratory Care Team</v>
          </cell>
          <cell r="E67" t="str">
            <v>Hounslow and Richmond Community Healthcare NHS Trust</v>
          </cell>
        </row>
        <row r="68">
          <cell r="A68" t="str">
            <v>RV92</v>
          </cell>
          <cell r="B68" t="str">
            <v xml:space="preserve">North East and Yorkshire </v>
          </cell>
          <cell r="C68" t="str">
            <v xml:space="preserve">Humber Coast and Vale </v>
          </cell>
          <cell r="D68" t="str">
            <v>Scarborough and Ryedale Pulmonary Rehabilitation Service</v>
          </cell>
          <cell r="E68" t="str">
            <v>Humber Teaching NHS Foundation Trust</v>
          </cell>
        </row>
        <row r="69">
          <cell r="A69" t="str">
            <v>RYJ3</v>
          </cell>
          <cell r="B69" t="str">
            <v>London</v>
          </cell>
          <cell r="C69" t="str">
            <v xml:space="preserve">North West London Integrated Care System </v>
          </cell>
          <cell r="D69" t="str">
            <v>Central and West London Pulmonary Rehabilitation Service</v>
          </cell>
          <cell r="E69" t="str">
            <v>Imperial College Healthcare NHS Trust</v>
          </cell>
        </row>
        <row r="70">
          <cell r="A70" t="str">
            <v>RYJ2</v>
          </cell>
          <cell r="B70" t="str">
            <v>London</v>
          </cell>
          <cell r="C70" t="str">
            <v xml:space="preserve">North West London Integrated Care System </v>
          </cell>
          <cell r="D70" t="str">
            <v>Hammersmith &amp; Fulham Cardio-Respiratory Service</v>
          </cell>
          <cell r="E70" t="str">
            <v>Imperial College Healthcare NHS Trust</v>
          </cell>
        </row>
        <row r="71">
          <cell r="A71" t="str">
            <v>R1F1</v>
          </cell>
          <cell r="B71" t="str">
            <v xml:space="preserve">South East </v>
          </cell>
          <cell r="C71" t="str">
            <v xml:space="preserve">Hampshire and Isle of Wight </v>
          </cell>
          <cell r="D71" t="str">
            <v>St Mary's Hospital Pulmonary Rehabilitation Programme</v>
          </cell>
          <cell r="E71" t="str">
            <v>Isle of Wight NHS Trust</v>
          </cell>
        </row>
        <row r="72">
          <cell r="A72" t="str">
            <v>RGP1</v>
          </cell>
          <cell r="B72" t="str">
            <v xml:space="preserve">East of England </v>
          </cell>
          <cell r="C72" t="str">
            <v xml:space="preserve">Norfolk and Waveny Partnership </v>
          </cell>
          <cell r="D72" t="str">
            <v>BEET: Breathing, Exercise, Education Training</v>
          </cell>
          <cell r="E72" t="str">
            <v>James Paget University Hospitals NHS Foundation Trust</v>
          </cell>
        </row>
        <row r="73">
          <cell r="A73" t="str">
            <v>RYY1</v>
          </cell>
          <cell r="B73" t="str">
            <v xml:space="preserve">South East </v>
          </cell>
          <cell r="C73" t="str">
            <v>Kent and Medway Integrated Care System</v>
          </cell>
          <cell r="D73" t="str">
            <v>Kent Community Health Pulmonary Rehabilitation Team</v>
          </cell>
          <cell r="E73" t="str">
            <v>Kent Community Health NHS Foundation Trust</v>
          </cell>
        </row>
        <row r="74">
          <cell r="A74" t="str">
            <v>RNQ1</v>
          </cell>
          <cell r="B74" t="str">
            <v xml:space="preserve">Midlands </v>
          </cell>
          <cell r="C74" t="str">
            <v xml:space="preserve">Northamptonshire Health and Care </v>
          </cell>
          <cell r="D74" t="str">
            <v>Rocket Team Kettering General Hospital</v>
          </cell>
          <cell r="E74" t="str">
            <v>Kettering General Hospital NHS Foundation Trust</v>
          </cell>
        </row>
        <row r="75">
          <cell r="A75" t="str">
            <v>RJZ1</v>
          </cell>
          <cell r="B75" t="str">
            <v>London</v>
          </cell>
          <cell r="C75" t="str">
            <v xml:space="preserve">Our Healthier South East London </v>
          </cell>
          <cell r="D75" t="str">
            <v>King's College Hospital Pulmonary Rehabilitation Team</v>
          </cell>
          <cell r="E75" t="str">
            <v>King's College Hospital NHS Foundation Trust</v>
          </cell>
        </row>
        <row r="76">
          <cell r="A76" t="str">
            <v>RW51</v>
          </cell>
          <cell r="B76" t="str">
            <v xml:space="preserve">North West </v>
          </cell>
          <cell r="C76" t="str">
            <v xml:space="preserve">Lancashire and South Cumbria </v>
          </cell>
          <cell r="D76" t="str">
            <v>Blackburn with Darwen Pulmonary Rehabilitation Team</v>
          </cell>
          <cell r="E76" t="str">
            <v>Lancashire Care NHS Foundation Trust</v>
          </cell>
        </row>
        <row r="77">
          <cell r="A77" t="str">
            <v>RW53</v>
          </cell>
          <cell r="B77" t="str">
            <v xml:space="preserve">North West </v>
          </cell>
          <cell r="C77" t="str">
            <v xml:space="preserve">Lancashire and South Cumbria </v>
          </cell>
          <cell r="D77" t="str">
            <v>Central Lancashire Pulmonary Rehabilitation Service</v>
          </cell>
          <cell r="E77" t="str">
            <v>Lancashire Care NHS Foundation Trust</v>
          </cell>
        </row>
        <row r="78">
          <cell r="A78" t="str">
            <v>RY62</v>
          </cell>
          <cell r="B78" t="str">
            <v xml:space="preserve">North East and Yorkshire  </v>
          </cell>
          <cell r="C78" t="str">
            <v>West Yorkshire and Harrogate Health and Care Partnership</v>
          </cell>
          <cell r="D78" t="str">
            <v>Leeds Community Healthcare, Community Respiratory Service</v>
          </cell>
          <cell r="E78" t="str">
            <v>Leeds Community Healthcare NHS Trust</v>
          </cell>
        </row>
        <row r="79">
          <cell r="A79" t="str">
            <v>RT52</v>
          </cell>
          <cell r="B79" t="str">
            <v xml:space="preserve">Midlands </v>
          </cell>
          <cell r="C79" t="str">
            <v xml:space="preserve">Leicester, Leicestershire and Rutland </v>
          </cell>
          <cell r="D79" t="str">
            <v>Leicestershire Partnership Pulmonary Rehabilitation Team</v>
          </cell>
          <cell r="E79" t="str">
            <v>Leicestershire Partnership NHS Trust</v>
          </cell>
        </row>
        <row r="80">
          <cell r="A80" t="str">
            <v>RJ21</v>
          </cell>
          <cell r="B80" t="str">
            <v>London</v>
          </cell>
          <cell r="C80" t="str">
            <v xml:space="preserve">Our Healthier South East London </v>
          </cell>
          <cell r="D80" t="str">
            <v>Lewisham LEEP Pulmonary Rehabilitation Programme</v>
          </cell>
          <cell r="E80" t="str">
            <v>Lewisham and Greenwich NHS Trust</v>
          </cell>
        </row>
        <row r="81">
          <cell r="A81" t="str">
            <v>RY52</v>
          </cell>
          <cell r="B81" t="str">
            <v xml:space="preserve">Midlands </v>
          </cell>
          <cell r="C81" t="str">
            <v>Lincolnshire</v>
          </cell>
          <cell r="D81" t="str">
            <v>Lincolnshire Community Health Services Pulmonary Rehabilitation Service</v>
          </cell>
          <cell r="E81" t="str">
            <v>Lincolnshire Community Health Services NHS Trust</v>
          </cell>
        </row>
        <row r="82">
          <cell r="A82" t="str">
            <v>RBQ1</v>
          </cell>
          <cell r="B82" t="str">
            <v xml:space="preserve">North West </v>
          </cell>
          <cell r="C82" t="str">
            <v>Cheshire and Merseyside</v>
          </cell>
          <cell r="D82" t="str">
            <v>Knowsley Community Respiratory Service</v>
          </cell>
          <cell r="E82" t="str">
            <v>Liverpool Heart and Chest Hospital NHS Foundation Trust</v>
          </cell>
        </row>
        <row r="83">
          <cell r="A83" t="str">
            <v>RBQ3</v>
          </cell>
          <cell r="B83" t="str">
            <v xml:space="preserve">North West </v>
          </cell>
          <cell r="C83" t="str">
            <v>Cheshire and Merseyside</v>
          </cell>
          <cell r="D83" t="str">
            <v>The Breathe Programme</v>
          </cell>
          <cell r="E83" t="str">
            <v>Liverpool Heart And Chest Hospital NHS Foundation Trust</v>
          </cell>
        </row>
        <row r="84">
          <cell r="A84" t="str">
            <v>REM1</v>
          </cell>
          <cell r="B84" t="str">
            <v xml:space="preserve">North West </v>
          </cell>
          <cell r="C84" t="str">
            <v>Cheshire and Merseyside</v>
          </cell>
          <cell r="D84" t="str">
            <v>Aintree Pulmonary Rehabilitation Programme</v>
          </cell>
          <cell r="E84" t="str">
            <v>Liverpool University Hospitals NHS Foundation Trust</v>
          </cell>
        </row>
        <row r="85">
          <cell r="A85" t="str">
            <v>NR51</v>
          </cell>
          <cell r="B85" t="str">
            <v xml:space="preserve">South West </v>
          </cell>
          <cell r="C85" t="str">
            <v xml:space="preserve">Together for Devon </v>
          </cell>
          <cell r="D85" t="str">
            <v>Livewell SW Community Respiratory Service</v>
          </cell>
          <cell r="E85" t="str">
            <v>Livewell Southwest</v>
          </cell>
        </row>
        <row r="86">
          <cell r="A86" t="str">
            <v>NL81</v>
          </cell>
          <cell r="B86" t="str">
            <v xml:space="preserve">North East and Yorkshire  </v>
          </cell>
          <cell r="C86" t="str">
            <v>West Yorkshire and Harrogate Health and Care Partnership</v>
          </cell>
          <cell r="D86" t="str">
            <v>Greater Huddersfield Pulmonary Rehabilitation Service</v>
          </cell>
          <cell r="E86" t="str">
            <v>Locala Community Partnerships CIC</v>
          </cell>
        </row>
        <row r="87">
          <cell r="A87" t="str">
            <v>R1K4</v>
          </cell>
          <cell r="B87" t="str">
            <v>London</v>
          </cell>
          <cell r="C87" t="str">
            <v xml:space="preserve">North West London Integrated Care System </v>
          </cell>
          <cell r="D87" t="str">
            <v>Brent Pulmonary Rehabilitation Service</v>
          </cell>
          <cell r="E87" t="str">
            <v>London North West University Healthcare NHS Trust</v>
          </cell>
        </row>
        <row r="88">
          <cell r="A88" t="str">
            <v>R1K3</v>
          </cell>
          <cell r="B88" t="str">
            <v>London</v>
          </cell>
          <cell r="C88" t="str">
            <v xml:space="preserve">North West London Integrated Care System </v>
          </cell>
          <cell r="D88" t="str">
            <v>Ealing Pulmonary Rehabilitation service</v>
          </cell>
          <cell r="E88" t="str">
            <v>London North West University Healthcare NHS Trust</v>
          </cell>
        </row>
        <row r="89">
          <cell r="A89" t="str">
            <v>RC91</v>
          </cell>
          <cell r="B89" t="str">
            <v xml:space="preserve">East of England </v>
          </cell>
          <cell r="C89" t="str">
            <v xml:space="preserve">Bedfordshire, Luton and Milton Keynes </v>
          </cell>
          <cell r="D89" t="str">
            <v>Luton and Dunstable Hospital Pulmonary Rehabilitation Service</v>
          </cell>
          <cell r="E89" t="str">
            <v>Luton and Dunstable University Hospital NHS Foundation Trust</v>
          </cell>
        </row>
        <row r="90">
          <cell r="A90" t="str">
            <v>RWF1</v>
          </cell>
          <cell r="B90" t="str">
            <v xml:space="preserve">South East </v>
          </cell>
          <cell r="C90" t="str">
            <v>Kent and Medway Integrated Care System</v>
          </cell>
          <cell r="D90" t="str">
            <v>West Kent Pulmonary Rehabilitation Service</v>
          </cell>
          <cell r="E90" t="str">
            <v>Maidstone and Tunbridge Wells NHS Trust</v>
          </cell>
        </row>
        <row r="91">
          <cell r="A91" t="str">
            <v>R0A1</v>
          </cell>
          <cell r="B91" t="str">
            <v xml:space="preserve">North West </v>
          </cell>
          <cell r="C91" t="str">
            <v xml:space="preserve">Greater Manchester Health and Social Care Partnership </v>
          </cell>
          <cell r="D91" t="str">
            <v>Manchester Community Respiratory Service</v>
          </cell>
          <cell r="E91" t="str">
            <v>Manchester University NHS Foundation Trust</v>
          </cell>
        </row>
        <row r="92">
          <cell r="A92" t="str">
            <v>R0A3</v>
          </cell>
          <cell r="B92" t="str">
            <v xml:space="preserve">North West </v>
          </cell>
          <cell r="C92" t="str">
            <v xml:space="preserve">Greater Manchester Health and Social Care Partnership </v>
          </cell>
          <cell r="D92" t="str">
            <v>Manchester Integrated Lung Service - Central site</v>
          </cell>
          <cell r="E92" t="str">
            <v>Manchester University NHS Foundation Trust</v>
          </cell>
        </row>
        <row r="93">
          <cell r="A93" t="str">
            <v>R0A2</v>
          </cell>
          <cell r="B93" t="str">
            <v xml:space="preserve">North West </v>
          </cell>
          <cell r="C93" t="str">
            <v xml:space="preserve">Greater Manchester Health and Social Care Partnership </v>
          </cell>
          <cell r="D93" t="str">
            <v>Manchester Royal Infirmary Pulmonary Rehabilitation Service</v>
          </cell>
          <cell r="E93" t="str">
            <v>Manchester University NHS Foundation Trust</v>
          </cell>
        </row>
        <row r="94">
          <cell r="A94" t="str">
            <v>NQ71</v>
          </cell>
          <cell r="B94" t="str">
            <v xml:space="preserve">South East </v>
          </cell>
          <cell r="C94" t="str">
            <v>Kent and Medway Integrated Care System</v>
          </cell>
          <cell r="D94" t="str">
            <v>Medway Community Respiratory Team</v>
          </cell>
          <cell r="E94" t="str">
            <v>Medway Community Healthcare</v>
          </cell>
        </row>
        <row r="95">
          <cell r="A95" t="str">
            <v>RW42</v>
          </cell>
          <cell r="B95" t="str">
            <v xml:space="preserve">North West </v>
          </cell>
          <cell r="C95" t="str">
            <v xml:space="preserve">Cheshire and Merseyside Health and Care Partnership </v>
          </cell>
          <cell r="D95" t="str">
            <v>Sefton Community Respiratory Service</v>
          </cell>
          <cell r="E95" t="str">
            <v>Mersey Care NHS Foundation Trust</v>
          </cell>
        </row>
        <row r="96">
          <cell r="A96" t="str">
            <v>RBT1</v>
          </cell>
          <cell r="B96" t="str">
            <v xml:space="preserve">North West </v>
          </cell>
          <cell r="C96" t="str">
            <v xml:space="preserve">Cheshire and Merseyside Health and Care Partnership </v>
          </cell>
          <cell r="D96" t="str">
            <v>Central Cheshire Integrated Care Partnership Pulmonary Rehabilitation Service</v>
          </cell>
          <cell r="E96" t="str">
            <v>Mid Cheshire Hospitals NHS Foundation Trust</v>
          </cell>
        </row>
        <row r="97">
          <cell r="A97" t="str">
            <v>RXF1</v>
          </cell>
          <cell r="B97" t="str">
            <v xml:space="preserve">North East and Yorkshire  </v>
          </cell>
          <cell r="C97" t="str">
            <v xml:space="preserve">West Yorkshire and Harrogate </v>
          </cell>
          <cell r="D97" t="str">
            <v>Mid Yorkshire Therapy Services - Community Pulmonary Rehabilitation</v>
          </cell>
          <cell r="E97" t="str">
            <v>Mid Yorkshire Hospitals NHS Trust</v>
          </cell>
        </row>
        <row r="98">
          <cell r="A98" t="str">
            <v>RXF2</v>
          </cell>
          <cell r="B98" t="str">
            <v xml:space="preserve">North East and Yorkshire  </v>
          </cell>
          <cell r="C98" t="str">
            <v xml:space="preserve">West Yorkshire and Harrogate </v>
          </cell>
          <cell r="D98" t="str">
            <v>North Kirklees Pulmonary Rehabilitation Programme</v>
          </cell>
          <cell r="E98" t="str">
            <v>Mid Yorkshire Hospitals NHS Trust</v>
          </cell>
        </row>
        <row r="99">
          <cell r="A99" t="str">
            <v>RRE2</v>
          </cell>
          <cell r="B99" t="str">
            <v xml:space="preserve">Midlands </v>
          </cell>
          <cell r="C99" t="str">
            <v>Together we're better - Staffordshire and Stoke-on-Trent</v>
          </cell>
          <cell r="D99" t="str">
            <v>Midland Partnership South Respiratory Team</v>
          </cell>
          <cell r="E99" t="str">
            <v>Midlands Partnership NHS Foundation Trust</v>
          </cell>
        </row>
        <row r="100">
          <cell r="A100" t="str">
            <v>RRE1</v>
          </cell>
          <cell r="B100" t="str">
            <v xml:space="preserve">Midlands </v>
          </cell>
          <cell r="C100" t="str">
            <v>Together we're better - Staffordshire and Stoke-on-Trent</v>
          </cell>
          <cell r="D100" t="str">
            <v>Midlands Partnership - North Staffordshire and Stoke On Trent Pulmonary Rehabilitation Team</v>
          </cell>
          <cell r="E100" t="str">
            <v>Midlands Partnership NHS Foundation Trust</v>
          </cell>
        </row>
        <row r="101">
          <cell r="A101" t="str">
            <v>RD82</v>
          </cell>
          <cell r="B101" t="str">
            <v xml:space="preserve">East of England </v>
          </cell>
          <cell r="C101" t="str">
            <v xml:space="preserve">Bedfordshire, Luton and Milton Keynes </v>
          </cell>
          <cell r="D101" t="str">
            <v>Milton Keynes Hospital Pulmonary Rehabilitation Programme</v>
          </cell>
          <cell r="E101" t="str">
            <v>Milton Keynes University Hospital NHS Foundation Trust</v>
          </cell>
        </row>
        <row r="102">
          <cell r="A102" t="str">
            <v>RM12</v>
          </cell>
          <cell r="B102" t="str">
            <v xml:space="preserve">East of England </v>
          </cell>
          <cell r="C102" t="str">
            <v xml:space="preserve">Norfolk and Waveny Partnership </v>
          </cell>
          <cell r="D102" t="str">
            <v>Norfolk and Norwich Pulmonary Rehabilitation Service</v>
          </cell>
          <cell r="E102" t="str">
            <v>Norfolk and Norwich University Hospitals NHS Foundation Trust</v>
          </cell>
        </row>
        <row r="103">
          <cell r="A103" t="str">
            <v>RY32</v>
          </cell>
          <cell r="B103" t="str">
            <v xml:space="preserve">East of England </v>
          </cell>
          <cell r="C103" t="str">
            <v xml:space="preserve">Norfolk and Waveny Partnership </v>
          </cell>
          <cell r="D103" t="str">
            <v>Norfolk Community Pulmonary Rehabilitation Service</v>
          </cell>
          <cell r="E103" t="str">
            <v>Norfolk Community Health and Care NHS Trust</v>
          </cell>
        </row>
        <row r="104">
          <cell r="A104" t="str">
            <v>RNN4</v>
          </cell>
          <cell r="B104" t="str">
            <v xml:space="preserve">North East and Yorkshire </v>
          </cell>
          <cell r="C104" t="str">
            <v xml:space="preserve">North East and North Cumbria </v>
          </cell>
          <cell r="D104" t="str">
            <v>Community COPD Team Carlisle</v>
          </cell>
          <cell r="E104" t="str">
            <v>North Cumbria Integrated Care NHS Foundation Trust</v>
          </cell>
        </row>
        <row r="105">
          <cell r="A105" t="str">
            <v>RNL2</v>
          </cell>
          <cell r="B105" t="str">
            <v xml:space="preserve">North East and Yorkshire </v>
          </cell>
          <cell r="C105" t="str">
            <v xml:space="preserve">North East and North Cumbria </v>
          </cell>
          <cell r="D105" t="str">
            <v>North Cumbria Hospitals Pulmonary Rehabilitation Programme</v>
          </cell>
          <cell r="E105" t="str">
            <v>North Cumbria Integrated Care NHS Foundation Trust</v>
          </cell>
        </row>
        <row r="106">
          <cell r="A106" t="str">
            <v>RNN5</v>
          </cell>
          <cell r="B106" t="str">
            <v xml:space="preserve">North East and Yorkshire </v>
          </cell>
          <cell r="C106" t="str">
            <v xml:space="preserve">North East and North Cumbria </v>
          </cell>
          <cell r="D106" t="str">
            <v>Solway Community Respiratory Team</v>
          </cell>
          <cell r="E106" t="str">
            <v>North Cumbria Integrated Care NHS Foundation Trust</v>
          </cell>
        </row>
        <row r="107">
          <cell r="A107" t="str">
            <v>RNN3</v>
          </cell>
          <cell r="B107" t="str">
            <v xml:space="preserve">North East and Yorkshire </v>
          </cell>
          <cell r="C107" t="str">
            <v xml:space="preserve">North East and North Cumbria </v>
          </cell>
          <cell r="D107" t="str">
            <v>West Cumbria Community Respiratory Team</v>
          </cell>
          <cell r="E107" t="str">
            <v>North Cumbria Integrated Care NHS Foundation Trust</v>
          </cell>
        </row>
        <row r="108">
          <cell r="A108" t="str">
            <v>RAT2</v>
          </cell>
          <cell r="B108" t="str">
            <v>London</v>
          </cell>
          <cell r="C108" t="str">
            <v xml:space="preserve">North East London Health &amp; Care Partnership </v>
          </cell>
          <cell r="D108" t="str">
            <v>Havering Respiratory Team</v>
          </cell>
          <cell r="E108" t="str">
            <v>North East London NHS Foundation Trust</v>
          </cell>
        </row>
        <row r="109">
          <cell r="A109" t="str">
            <v>RAT4</v>
          </cell>
          <cell r="B109" t="str">
            <v>London</v>
          </cell>
          <cell r="C109" t="str">
            <v xml:space="preserve">North East London Health &amp; Care Partnership </v>
          </cell>
          <cell r="D109" t="str">
            <v>Redbridge Respiratory Service</v>
          </cell>
          <cell r="E109" t="str">
            <v>North East London NHS Foundation Trust</v>
          </cell>
        </row>
        <row r="110">
          <cell r="A110" t="str">
            <v>RAT3</v>
          </cell>
          <cell r="B110" t="str">
            <v>London</v>
          </cell>
          <cell r="C110" t="str">
            <v xml:space="preserve">North East London Health &amp; Care Partnership </v>
          </cell>
          <cell r="D110" t="str">
            <v>Waltham Forest Pulmonary Rehabilitation Service</v>
          </cell>
          <cell r="E110" t="str">
            <v>North East London NHS Foundation Trust</v>
          </cell>
        </row>
        <row r="111">
          <cell r="A111" t="str">
            <v>RAT6</v>
          </cell>
          <cell r="B111" t="str">
            <v>London</v>
          </cell>
          <cell r="C111" t="str">
            <v xml:space="preserve">North West London Integrated Care System </v>
          </cell>
          <cell r="D111" t="str">
            <v>Integrated Respiratory Service - Basildon - Brentwood and Thurrock</v>
          </cell>
          <cell r="E111" t="str">
            <v>North East London NHS Foundation Trust</v>
          </cell>
        </row>
        <row r="112">
          <cell r="A112" t="str">
            <v>RAT5</v>
          </cell>
          <cell r="B112" t="str">
            <v>London</v>
          </cell>
          <cell r="C112" t="str">
            <v xml:space="preserve">North West London Integrated Care System </v>
          </cell>
          <cell r="D112" t="str">
            <v>Respiratory Services - Barking and Dagenham</v>
          </cell>
          <cell r="E112" t="str">
            <v>North East London NHS Foundation Trust</v>
          </cell>
        </row>
        <row r="113">
          <cell r="A113" t="str">
            <v>NLT2</v>
          </cell>
          <cell r="B113" t="str">
            <v xml:space="preserve">South West </v>
          </cell>
          <cell r="C113" t="str">
            <v>Healthier Together Bristol, North Somerset and South Gloucestershire</v>
          </cell>
          <cell r="D113" t="str">
            <v>Sirona Pulmonary Rehabilitation Service</v>
          </cell>
          <cell r="E113" t="str">
            <v>North Somerset Community Partnership Community Interest Company</v>
          </cell>
        </row>
        <row r="114">
          <cell r="A114" t="str">
            <v>RVW1</v>
          </cell>
          <cell r="B114" t="str">
            <v xml:space="preserve">North East and Yorkshire </v>
          </cell>
          <cell r="C114" t="str">
            <v xml:space="preserve">North East and North Cumbria </v>
          </cell>
          <cell r="D114" t="str">
            <v>North Tees and Hartlepool Pulmonary Rehabilitation Service</v>
          </cell>
          <cell r="E114" t="str">
            <v>North Tees and Hartlepool NHS Foundation Trust</v>
          </cell>
        </row>
        <row r="115">
          <cell r="A115" t="str">
            <v>RGN2</v>
          </cell>
          <cell r="B115" t="str">
            <v xml:space="preserve">East of England </v>
          </cell>
          <cell r="C115" t="str">
            <v xml:space="preserve">Cambridgeshire and Peterborough </v>
          </cell>
          <cell r="D115" t="str">
            <v>Peterborough Pulmonary Rehabilitation Service</v>
          </cell>
          <cell r="E115" t="str">
            <v>North West Anglia NHS Foundation Trust</v>
          </cell>
        </row>
        <row r="116">
          <cell r="A116" t="str">
            <v>RTV1</v>
          </cell>
          <cell r="B116" t="str">
            <v xml:space="preserve">North West </v>
          </cell>
          <cell r="C116" t="str">
            <v xml:space="preserve">Cheshire and Merseyside Health and Care Partnership </v>
          </cell>
          <cell r="D116" t="str">
            <v>St. Helens Pulmonary Rehabilitation Service</v>
          </cell>
          <cell r="E116" t="str">
            <v>North West Boroughs Healthcare NHS Foundation Trust</v>
          </cell>
        </row>
        <row r="117">
          <cell r="A117" t="str">
            <v>RNS1</v>
          </cell>
          <cell r="B117" t="str">
            <v xml:space="preserve">Midlands </v>
          </cell>
          <cell r="C117" t="str">
            <v xml:space="preserve">Northamptonshire Health and Care </v>
          </cell>
          <cell r="D117" t="str">
            <v>Restart Team - Northampton General Hospital</v>
          </cell>
          <cell r="E117" t="str">
            <v>Northampton General Hospital NHS Trust</v>
          </cell>
        </row>
        <row r="118">
          <cell r="A118" t="str">
            <v>RBZ1</v>
          </cell>
          <cell r="B118" t="str">
            <v xml:space="preserve">South West </v>
          </cell>
          <cell r="C118" t="str">
            <v xml:space="preserve">Together for Devon </v>
          </cell>
          <cell r="D118" t="str">
            <v>North Devon Pulmonary Rehabilitation Service</v>
          </cell>
          <cell r="E118" t="str">
            <v>Royal Devon University Healthcare NHS Foundation Trust</v>
          </cell>
        </row>
        <row r="119">
          <cell r="A119" t="str">
            <v>RTF1</v>
          </cell>
          <cell r="B119" t="str">
            <v xml:space="preserve">North East and Yorkshire </v>
          </cell>
          <cell r="C119" t="str">
            <v xml:space="preserve">North East and North Cumbria </v>
          </cell>
          <cell r="D119" t="str">
            <v>Northumbria Healthcare Pulmonary Rehabilitation Service</v>
          </cell>
          <cell r="E119" t="str">
            <v>Northumbria Healthcare NHS Foundation Trust</v>
          </cell>
        </row>
        <row r="120">
          <cell r="A120" t="str">
            <v>NR31</v>
          </cell>
          <cell r="B120" t="str">
            <v xml:space="preserve">Midlands </v>
          </cell>
          <cell r="C120" t="str">
            <v xml:space="preserve">Nottingham and Nottinghamshire </v>
          </cell>
          <cell r="D120" t="str">
            <v>Nottingham Integrated Respiratory Service</v>
          </cell>
          <cell r="E120" t="str">
            <v>Nottingham Citycare Partnership</v>
          </cell>
        </row>
        <row r="121">
          <cell r="A121" t="str">
            <v>RHA8</v>
          </cell>
          <cell r="B121" t="str">
            <v xml:space="preserve">Midlands </v>
          </cell>
          <cell r="C121" t="str">
            <v xml:space="preserve">Nottingham and Nottinghamshire </v>
          </cell>
          <cell r="D121" t="str">
            <v>Bassetlaw Pulmonary Rehabilitation Service</v>
          </cell>
          <cell r="E121" t="str">
            <v>Nottinghamshire Healthcare NHS Foundation Trust</v>
          </cell>
        </row>
        <row r="122">
          <cell r="A122" t="str">
            <v>RHA2</v>
          </cell>
          <cell r="B122" t="str">
            <v xml:space="preserve">Midlands </v>
          </cell>
          <cell r="C122" t="str">
            <v xml:space="preserve">Nottingham and Nottinghamshire </v>
          </cell>
          <cell r="D122" t="str">
            <v>Mansfield and Ashfield Respiratory Service</v>
          </cell>
          <cell r="E122" t="str">
            <v>Nottinghamshire Healthcare NHS Foundation Trust</v>
          </cell>
        </row>
        <row r="123">
          <cell r="A123" t="str">
            <v>RHA7</v>
          </cell>
          <cell r="B123" t="str">
            <v xml:space="preserve">Midlands </v>
          </cell>
          <cell r="C123" t="str">
            <v xml:space="preserve">Nottingham and Nottinghamshire </v>
          </cell>
          <cell r="D123" t="str">
            <v>Newark and Sherwood Pulmonary Rehabilitation Service</v>
          </cell>
          <cell r="E123" t="str">
            <v>Nottinghamshire Healthcare NHS Foundation Trust</v>
          </cell>
        </row>
        <row r="124">
          <cell r="A124" t="str">
            <v>RHA1</v>
          </cell>
          <cell r="B124" t="str">
            <v xml:space="preserve">Midlands </v>
          </cell>
          <cell r="C124" t="str">
            <v xml:space="preserve">Nottingham and Nottinghamshire </v>
          </cell>
          <cell r="D124" t="str">
            <v>Nottingham North and East Adult Community Services</v>
          </cell>
          <cell r="E124" t="str">
            <v>Nottinghamshire Healthcare NHS Foundation Trust</v>
          </cell>
        </row>
        <row r="125">
          <cell r="A125" t="str">
            <v>RHA3</v>
          </cell>
          <cell r="B125" t="str">
            <v xml:space="preserve">Midlands </v>
          </cell>
          <cell r="C125" t="str">
            <v xml:space="preserve">Nottingham and Nottinghamshire </v>
          </cell>
          <cell r="D125" t="str">
            <v>Rushcliffe Cardiorespiratory service</v>
          </cell>
          <cell r="E125" t="str">
            <v>Nottinghamshire Healthcare NHS Foundation Trust</v>
          </cell>
        </row>
        <row r="126">
          <cell r="A126" t="str">
            <v>RNU1</v>
          </cell>
          <cell r="B126" t="str">
            <v xml:space="preserve">South East </v>
          </cell>
          <cell r="C126" t="str">
            <v xml:space="preserve">Buckinghamshire, Oxfordshire and Berkshire West </v>
          </cell>
          <cell r="D126" t="str">
            <v>Oxfordshire Pulmonary Rehabilitation Service</v>
          </cell>
          <cell r="E126" t="str">
            <v>Oxford Health NHS Foundation Trust</v>
          </cell>
        </row>
        <row r="127">
          <cell r="A127" t="str">
            <v>RPG1</v>
          </cell>
          <cell r="B127" t="str">
            <v>London</v>
          </cell>
          <cell r="C127" t="str">
            <v xml:space="preserve">South East London Integrated Care System </v>
          </cell>
          <cell r="D127" t="str">
            <v>Greenwich Pulmonary Rehabilitation Team</v>
          </cell>
          <cell r="E127" t="str">
            <v>Oxleas NHS Foundation Trust</v>
          </cell>
        </row>
        <row r="128">
          <cell r="A128" t="str">
            <v>RW64</v>
          </cell>
          <cell r="B128" t="str">
            <v xml:space="preserve">North West </v>
          </cell>
          <cell r="C128" t="str">
            <v xml:space="preserve">Greater Manchester Health and Social Care Partnership </v>
          </cell>
          <cell r="D128" t="str">
            <v>Acute Respiratory Assessment Service (ARAS) COPD support team - North Manchester</v>
          </cell>
          <cell r="E128" t="str">
            <v>Pennine Acute Hospitals NHS Trust</v>
          </cell>
        </row>
        <row r="129">
          <cell r="A129" t="str">
            <v>RW66</v>
          </cell>
          <cell r="B129" t="str">
            <v xml:space="preserve">North West </v>
          </cell>
          <cell r="C129" t="str">
            <v xml:space="preserve">Greater Manchester Health and Social Care Partnership </v>
          </cell>
          <cell r="D129" t="str">
            <v>Enhanced Respiratory Service (ERS) - Rochdale Infirmary</v>
          </cell>
          <cell r="E129" t="str">
            <v>Pennine Acute Hospitals NHS Trust</v>
          </cell>
        </row>
        <row r="130">
          <cell r="A130" t="str">
            <v>RW61</v>
          </cell>
          <cell r="B130" t="str">
            <v xml:space="preserve">North West </v>
          </cell>
          <cell r="C130" t="str">
            <v xml:space="preserve">Greater Manchester Health and Social Care Partnership </v>
          </cell>
          <cell r="D130" t="str">
            <v>Pennine Lung Service</v>
          </cell>
          <cell r="E130" t="str">
            <v>Pennine Acute Hospitals NHS Trust</v>
          </cell>
        </row>
        <row r="131">
          <cell r="A131" t="str">
            <v>RW62</v>
          </cell>
          <cell r="B131" t="str">
            <v xml:space="preserve">North West </v>
          </cell>
          <cell r="C131" t="str">
            <v xml:space="preserve">Greater Manchester Health and Social Care Partnership </v>
          </cell>
          <cell r="D131" t="str">
            <v>Pennine Pulmonary Rehabilitation - Fairfield Hospital</v>
          </cell>
          <cell r="E131" t="str">
            <v>Pennine Acute Hospitals NHS Trust</v>
          </cell>
        </row>
        <row r="132">
          <cell r="A132" t="str">
            <v>RT24</v>
          </cell>
          <cell r="B132" t="str">
            <v xml:space="preserve">North West </v>
          </cell>
          <cell r="C132" t="str">
            <v xml:space="preserve">Greater Manchester Health and Social Care Partnership </v>
          </cell>
          <cell r="D132" t="str">
            <v>Trafford Pulmonary Rehabilitation Service</v>
          </cell>
          <cell r="E132" t="str">
            <v>Pennine Care NHS Foundation Trust</v>
          </cell>
        </row>
        <row r="133">
          <cell r="A133" t="str">
            <v>ADN1</v>
          </cell>
          <cell r="B133" t="str">
            <v xml:space="preserve">Midlands </v>
          </cell>
          <cell r="C133" t="str">
            <v xml:space="preserve">Nottingham and Nottinghamshire </v>
          </cell>
          <cell r="D133" t="str">
            <v>PICS Pulmonary Rehabilitation Service</v>
          </cell>
          <cell r="E133" t="str">
            <v>Primary Integrated Community Services Ltd</v>
          </cell>
        </row>
        <row r="134">
          <cell r="A134" t="str">
            <v>NQA3</v>
          </cell>
          <cell r="B134" t="str">
            <v xml:space="preserve">East of England </v>
          </cell>
          <cell r="C134" t="str">
            <v xml:space="preserve">Cambridgeshire and Peterborough </v>
          </cell>
          <cell r="D134" t="str">
            <v>Provide - Cambridgeshire Pulmonary Rehabilitation</v>
          </cell>
          <cell r="E134" t="str">
            <v>Provide</v>
          </cell>
        </row>
        <row r="135">
          <cell r="A135" t="str">
            <v>NQA2</v>
          </cell>
          <cell r="B135" t="str">
            <v xml:space="preserve">East of England </v>
          </cell>
          <cell r="C135" t="str">
            <v>Mid and South Essex Health and Care Partnership</v>
          </cell>
          <cell r="D135" t="str">
            <v>Provide - Mid-Essex Pulmonary Rehabilitation</v>
          </cell>
          <cell r="E135" t="str">
            <v>Provide</v>
          </cell>
        </row>
        <row r="136">
          <cell r="A136" t="str">
            <v>AV12</v>
          </cell>
          <cell r="B136" t="str">
            <v>London</v>
          </cell>
          <cell r="C136" t="str">
            <v xml:space="preserve">South East London Integrated Care System </v>
          </cell>
          <cell r="D136" t="str">
            <v>Bexley CCG Pulmonary Rehabilitation</v>
          </cell>
          <cell r="E136" t="str">
            <v>Respiricare Limited</v>
          </cell>
        </row>
        <row r="137">
          <cell r="A137" t="str">
            <v>AV11</v>
          </cell>
          <cell r="B137" t="str">
            <v xml:space="preserve">South East </v>
          </cell>
          <cell r="C137" t="str">
            <v>Kent and Medway Integrated Care System</v>
          </cell>
          <cell r="D137" t="str">
            <v>Swale Pulmonary Rehabilitation</v>
          </cell>
          <cell r="E137" t="str">
            <v>Respiricare Limited</v>
          </cell>
        </row>
        <row r="138">
          <cell r="A138" t="str">
            <v>RHW1</v>
          </cell>
          <cell r="B138" t="str">
            <v xml:space="preserve">South East </v>
          </cell>
          <cell r="C138" t="str">
            <v xml:space="preserve">Buckinghamshire, Oxfordshire and Berkshire West </v>
          </cell>
          <cell r="D138" t="str">
            <v>Royal Berkshire Hospital Pulmonary Rehabilitation Service</v>
          </cell>
          <cell r="E138" t="str">
            <v>Royal Berkshire NHS Foundation Trust</v>
          </cell>
        </row>
        <row r="139">
          <cell r="A139" t="str">
            <v>RT32</v>
          </cell>
          <cell r="B139" t="str">
            <v>London</v>
          </cell>
          <cell r="C139" t="str">
            <v xml:space="preserve">North West London Integrated Care System </v>
          </cell>
          <cell r="D139" t="str">
            <v>Harefield Hospital Pulmonary Rehabilitation</v>
          </cell>
          <cell r="E139" t="str">
            <v>Royal Brompton &amp; Harefield NHS Foundation Trust</v>
          </cell>
        </row>
        <row r="140">
          <cell r="A140" t="str">
            <v>RT31</v>
          </cell>
          <cell r="B140" t="str">
            <v>London</v>
          </cell>
          <cell r="C140" t="str">
            <v xml:space="preserve">North West London Integrated Care System </v>
          </cell>
          <cell r="D140" t="str">
            <v>Royal Brompton Pulmonary Rehabilitation Service</v>
          </cell>
          <cell r="E140" t="str">
            <v>Royal Brompton &amp; Harefield NHS Foundation Trust</v>
          </cell>
        </row>
        <row r="141">
          <cell r="A141" t="str">
            <v>RH82</v>
          </cell>
          <cell r="B141" t="str">
            <v xml:space="preserve">South West </v>
          </cell>
          <cell r="C141" t="str">
            <v xml:space="preserve">Together for Devon </v>
          </cell>
          <cell r="D141" t="str">
            <v>Royal Devon &amp; Exeter Pulmonary Rehabilitation/Physiotherapy Service</v>
          </cell>
          <cell r="E141" t="str">
            <v>Royal Devon University Healthcare NHS Foundation Trust</v>
          </cell>
        </row>
        <row r="142">
          <cell r="A142" t="str">
            <v>RA22</v>
          </cell>
          <cell r="B142" t="str">
            <v xml:space="preserve">South East </v>
          </cell>
          <cell r="C142" t="str">
            <v xml:space="preserve">Surrey Heartlands Health and Care </v>
          </cell>
          <cell r="D142" t="str">
            <v>Royal Surrey Pulmonary Rehabilitation Programme</v>
          </cell>
          <cell r="E142" t="str">
            <v>Royal Surrey County Hospital NHS Foundation Trust</v>
          </cell>
        </row>
        <row r="143">
          <cell r="A143" t="str">
            <v>RD11</v>
          </cell>
          <cell r="B143" t="str">
            <v xml:space="preserve">South West </v>
          </cell>
          <cell r="C143" t="str">
            <v>Bath and North East Somerset, Swindon and Wiltshire</v>
          </cell>
          <cell r="D143" t="str">
            <v>RUH Respiratory Outpatient Department</v>
          </cell>
          <cell r="E143" t="str">
            <v>Royal United Hospitals Bath NHS Foundation Trust</v>
          </cell>
        </row>
        <row r="144">
          <cell r="A144" t="str">
            <v>RM31</v>
          </cell>
          <cell r="B144" t="str">
            <v xml:space="preserve">North West </v>
          </cell>
          <cell r="C144" t="str">
            <v xml:space="preserve">Greater Manchester Health and Social Care Partnership </v>
          </cell>
          <cell r="D144" t="str">
            <v>Salford's Breathing Better Pulmonary Rehabilitation Programme</v>
          </cell>
          <cell r="E144" t="str">
            <v>Salford Royal NHS Foundation Trust</v>
          </cell>
        </row>
        <row r="145">
          <cell r="A145" t="str">
            <v>RNZ1</v>
          </cell>
          <cell r="B145" t="str">
            <v xml:space="preserve">South West </v>
          </cell>
          <cell r="C145" t="str">
            <v>Bath and North East Somerset, Swindon and Wiltshire</v>
          </cell>
          <cell r="D145" t="str">
            <v>Salisbury Lung Exercise and Education Programme (LEEP)</v>
          </cell>
          <cell r="E145" t="str">
            <v>Salisbury NHS Foundation Trust</v>
          </cell>
        </row>
        <row r="146">
          <cell r="A146" t="str">
            <v>RXK1</v>
          </cell>
          <cell r="B146" t="str">
            <v xml:space="preserve">Midlands </v>
          </cell>
          <cell r="C146" t="str">
            <v xml:space="preserve">The Black Country </v>
          </cell>
          <cell r="D146" t="str">
            <v>Sandwell and West Birmingham Community Respiratory Service</v>
          </cell>
          <cell r="E146" t="str">
            <v>Sandwell and West Birmingham Hospitals NHS Trust</v>
          </cell>
        </row>
        <row r="147">
          <cell r="A147" t="str">
            <v>RHQ1</v>
          </cell>
          <cell r="B147" t="str">
            <v xml:space="preserve">North East and Yorkshire </v>
          </cell>
          <cell r="C147" t="str">
            <v xml:space="preserve">South Yorkshire and Bassetlaw </v>
          </cell>
          <cell r="D147" t="str">
            <v>Sheffield Community Pulmonary Rehabilitation Service</v>
          </cell>
          <cell r="E147" t="str">
            <v>Sheffield Teaching Hospitals NHS Foundation Trust</v>
          </cell>
        </row>
        <row r="148">
          <cell r="A148" t="str">
            <v>R1D2</v>
          </cell>
          <cell r="B148" t="str">
            <v xml:space="preserve">Midlands </v>
          </cell>
          <cell r="C148" t="str">
            <v xml:space="preserve">Shropshire, Telford and Wrekin </v>
          </cell>
          <cell r="D148" t="str">
            <v>Shropshire Pulmonary Rehabilitation</v>
          </cell>
          <cell r="E148" t="str">
            <v>Shropshire Community Health NHS Trust</v>
          </cell>
        </row>
        <row r="149">
          <cell r="A149" t="str">
            <v>NLW1</v>
          </cell>
          <cell r="B149" t="str">
            <v xml:space="preserve">South West </v>
          </cell>
          <cell r="C149" t="str">
            <v>Bristol, North Somerset and South Gloucestershire Integrated Care System</v>
          </cell>
          <cell r="D149" t="str">
            <v>Sirona Pulmonary Rehabilitation Service</v>
          </cell>
          <cell r="E149" t="str">
            <v>Sirona Care &amp; Health</v>
          </cell>
        </row>
        <row r="150">
          <cell r="A150" t="str">
            <v>RVJ1</v>
          </cell>
          <cell r="B150" t="str">
            <v xml:space="preserve">South West </v>
          </cell>
          <cell r="C150" t="str">
            <v>Healthier Together Bristol, North Somerset and South Gloucestershire</v>
          </cell>
          <cell r="D150" t="str">
            <v>Sirona Pulmonary Rehabilitation Service</v>
          </cell>
          <cell r="E150" t="str">
            <v>Sirona Care &amp; Health</v>
          </cell>
        </row>
        <row r="151">
          <cell r="A151" t="str">
            <v>NLX3</v>
          </cell>
          <cell r="B151" t="str">
            <v xml:space="preserve">South West </v>
          </cell>
          <cell r="C151" t="str">
            <v>Healthier together Bristol, North Somerset and South Gloucestershire</v>
          </cell>
          <cell r="D151" t="str">
            <v>Sirona Pulmonary Rehabilitation Service</v>
          </cell>
          <cell r="E151" t="str">
            <v>Sirona Care &amp; Health</v>
          </cell>
        </row>
        <row r="152">
          <cell r="A152" t="str">
            <v>R1J2</v>
          </cell>
          <cell r="B152" t="str">
            <v xml:space="preserve">South West </v>
          </cell>
          <cell r="C152" t="str">
            <v xml:space="preserve">One Gloucestershire </v>
          </cell>
          <cell r="D152" t="str">
            <v>Gloucestershire Respiratory Service</v>
          </cell>
          <cell r="E152" t="str">
            <v>Gloucestershire Care Services NHS Trust</v>
          </cell>
        </row>
        <row r="153">
          <cell r="A153" t="str">
            <v>R1C3</v>
          </cell>
          <cell r="B153" t="str">
            <v xml:space="preserve">South East </v>
          </cell>
          <cell r="C153" t="str">
            <v xml:space="preserve">Hampshire and Isle of Wight </v>
          </cell>
          <cell r="D153" t="str">
            <v>Hampshire Pulmonary Rehabilitation Programme</v>
          </cell>
          <cell r="E153" t="str">
            <v>Solent NHS Trust</v>
          </cell>
        </row>
        <row r="154">
          <cell r="A154" t="str">
            <v>R1C1</v>
          </cell>
          <cell r="B154" t="str">
            <v xml:space="preserve">South East </v>
          </cell>
          <cell r="C154" t="str">
            <v xml:space="preserve">Hampshire and Isle of Wight </v>
          </cell>
          <cell r="D154" t="str">
            <v>Portsmouth Pulmonary Rehabilitation Programme</v>
          </cell>
          <cell r="E154" t="str">
            <v>Solent NHS Trust</v>
          </cell>
        </row>
        <row r="155">
          <cell r="A155" t="str">
            <v>R1C2</v>
          </cell>
          <cell r="B155" t="str">
            <v xml:space="preserve">South East </v>
          </cell>
          <cell r="C155" t="str">
            <v xml:space="preserve">Hampshire and Isle of Wight </v>
          </cell>
          <cell r="D155" t="str">
            <v>Southampton Integrated COPD Team</v>
          </cell>
          <cell r="E155" t="str">
            <v>Solent NHS Trust</v>
          </cell>
        </row>
        <row r="156">
          <cell r="A156" t="str">
            <v>RTR1</v>
          </cell>
          <cell r="B156" t="str">
            <v xml:space="preserve">North East and Yorkshire </v>
          </cell>
          <cell r="C156" t="str">
            <v xml:space="preserve">North East and North Cumbria </v>
          </cell>
          <cell r="D156" t="str">
            <v>South Tees Pulmonary Rehabilitation Service</v>
          </cell>
          <cell r="E156" t="str">
            <v>South Tees Hospitals NHS Foundation Trust</v>
          </cell>
        </row>
        <row r="157">
          <cell r="A157" t="str">
            <v>RE91</v>
          </cell>
          <cell r="B157" t="str">
            <v xml:space="preserve">North East and Yorkshire </v>
          </cell>
          <cell r="C157" t="str">
            <v xml:space="preserve">North East and North Cumbria </v>
          </cell>
          <cell r="D157" t="str">
            <v>South Tyneside Pulmonary Rehabilitation Programme (Acute)</v>
          </cell>
          <cell r="E157" t="str">
            <v>South Tyneside and Sunderland NHS Foundation Trust</v>
          </cell>
        </row>
        <row r="158">
          <cell r="A158" t="str">
            <v>RE92</v>
          </cell>
          <cell r="B158" t="str">
            <v xml:space="preserve">North East and Yorkshire </v>
          </cell>
          <cell r="C158" t="str">
            <v xml:space="preserve">North East and North Cumbria </v>
          </cell>
          <cell r="D158" t="str">
            <v>Sunderland Community Pulmonary Rehabilitation Programme</v>
          </cell>
          <cell r="E158" t="str">
            <v>South Tyneside and Sunderland NHS Foundation Trust</v>
          </cell>
        </row>
        <row r="159">
          <cell r="A159" t="str">
            <v>RJC2</v>
          </cell>
          <cell r="B159" t="str">
            <v xml:space="preserve">Midlands </v>
          </cell>
          <cell r="C159" t="str">
            <v xml:space="preserve">Coventry and Warwickshire Health and Care Partnership </v>
          </cell>
          <cell r="D159" t="str">
            <v>South Warwickshire Physiotherapy Services</v>
          </cell>
          <cell r="E159" t="str">
            <v>South Warwickshire NHS Foundation Trust</v>
          </cell>
        </row>
        <row r="160">
          <cell r="A160" t="str">
            <v>RXG1</v>
          </cell>
          <cell r="B160" t="str">
            <v xml:space="preserve">North East and Yorkshire </v>
          </cell>
          <cell r="C160" t="str">
            <v xml:space="preserve">South Yorkshire and Bassetlaw </v>
          </cell>
          <cell r="D160" t="str">
            <v>South West Yorkshire Cardiac and Pulmonary Rehabilitation Service</v>
          </cell>
          <cell r="E160" t="str">
            <v>South West Yorkshire Partnership NHS Foundation Trust</v>
          </cell>
        </row>
        <row r="161">
          <cell r="A161" t="str">
            <v>RAJ1</v>
          </cell>
          <cell r="B161" t="str">
            <v xml:space="preserve">East of England </v>
          </cell>
          <cell r="C161" t="str">
            <v xml:space="preserve">Mid and South Essex </v>
          </cell>
          <cell r="D161" t="str">
            <v>South East Essex Pulmonary Rehabilitation Service</v>
          </cell>
          <cell r="E161" t="str">
            <v>Southend University Hospital NHS Foundation Trust</v>
          </cell>
        </row>
        <row r="162">
          <cell r="A162" t="str">
            <v>RW11</v>
          </cell>
          <cell r="B162" t="str">
            <v xml:space="preserve">South East </v>
          </cell>
          <cell r="C162" t="str">
            <v xml:space="preserve">Hampshire and Isle of Wight </v>
          </cell>
          <cell r="D162" t="str">
            <v>West Hampshire Community Integrated Respiratory Service</v>
          </cell>
          <cell r="E162" t="str">
            <v>Southern Health NHS Foundation Trust</v>
          </cell>
        </row>
        <row r="163">
          <cell r="A163" t="str">
            <v>RVY2</v>
          </cell>
          <cell r="B163" t="str">
            <v xml:space="preserve">North West </v>
          </cell>
          <cell r="C163" t="str">
            <v xml:space="preserve">Cheshire and Merseyside Health and Care Partnership </v>
          </cell>
          <cell r="D163" t="str">
            <v>West Lancashire Pulmonary Rehabilitation</v>
          </cell>
          <cell r="E163" t="str">
            <v>Southport and Ormskirk Hospital NHS Trust</v>
          </cell>
        </row>
        <row r="164">
          <cell r="A164" t="str">
            <v>RJ71</v>
          </cell>
          <cell r="B164" t="str">
            <v>London</v>
          </cell>
          <cell r="C164" t="str">
            <v xml:space="preserve">South West London Health and Care Partnership </v>
          </cell>
          <cell r="D164" t="str">
            <v>Wandsworth Pulmonary Rehabilitation Service</v>
          </cell>
          <cell r="E164" t="str">
            <v>St George's University Hospitals NHS Foundation Trust</v>
          </cell>
        </row>
        <row r="165">
          <cell r="A165" t="str">
            <v>RWJ1</v>
          </cell>
          <cell r="B165" t="str">
            <v xml:space="preserve">North West </v>
          </cell>
          <cell r="C165" t="str">
            <v xml:space="preserve">Greater Manchester Health and Social Care Partnership </v>
          </cell>
          <cell r="D165" t="str">
            <v>Stockport Pulmonary &amp; Heart Failure Rehabilitation Service</v>
          </cell>
          <cell r="E165" t="str">
            <v>Stockport NHS Foundation Trust</v>
          </cell>
        </row>
        <row r="166">
          <cell r="A166" t="str">
            <v>RDR6</v>
          </cell>
          <cell r="B166" t="str">
            <v xml:space="preserve">South East </v>
          </cell>
          <cell r="C166" t="str">
            <v xml:space="preserve">Frimley Health and Care </v>
          </cell>
          <cell r="D166" t="str">
            <v>Sussex Community Respiratory Service Brighton and Hove</v>
          </cell>
          <cell r="E166" t="str">
            <v>Sussex Community NHS Foundation Trust</v>
          </cell>
        </row>
        <row r="167">
          <cell r="A167" t="str">
            <v>RDR4</v>
          </cell>
          <cell r="B167" t="str">
            <v xml:space="preserve">South East </v>
          </cell>
          <cell r="C167" t="str">
            <v xml:space="preserve">Sussex Health and Care Partnership </v>
          </cell>
          <cell r="D167" t="str">
            <v>COPD Coastal Service</v>
          </cell>
          <cell r="E167" t="str">
            <v>Sussex Community NHS Foundation Trust</v>
          </cell>
        </row>
        <row r="168">
          <cell r="A168" t="str">
            <v>RDR2</v>
          </cell>
          <cell r="B168" t="str">
            <v xml:space="preserve">South East </v>
          </cell>
          <cell r="C168" t="str">
            <v xml:space="preserve">Sussex Health and Care Partnership </v>
          </cell>
          <cell r="D168" t="str">
            <v>Crawley Horsham and Mid Sussex COPD Adult Community Services</v>
          </cell>
          <cell r="E168" t="str">
            <v>Sussex Community NHS Foundation Trust</v>
          </cell>
        </row>
        <row r="169">
          <cell r="A169" t="str">
            <v>RDR5</v>
          </cell>
          <cell r="B169" t="str">
            <v xml:space="preserve">South East </v>
          </cell>
          <cell r="C169" t="str">
            <v xml:space="preserve">Sussex Health and Care Partnership </v>
          </cell>
          <cell r="D169" t="str">
            <v>The High Weald Lewis and Haven Community Respiratory Service</v>
          </cell>
          <cell r="E169" t="str">
            <v>Sussex Community NHS Foundation Trust</v>
          </cell>
        </row>
        <row r="170">
          <cell r="A170">
            <v>8191</v>
          </cell>
          <cell r="B170" t="str">
            <v xml:space="preserve">South West </v>
          </cell>
          <cell r="C170" t="str">
            <v>Bath and North East Somerset, Swindon and Wiltshire</v>
          </cell>
          <cell r="D170" t="str">
            <v>Swindon Healthy Lives Pulmonary Rehabilitation Programme</v>
          </cell>
          <cell r="E170" t="str">
            <v>Swindon Borough Council (Unitary)</v>
          </cell>
        </row>
        <row r="171">
          <cell r="A171" t="str">
            <v>RMP1</v>
          </cell>
          <cell r="B171" t="str">
            <v xml:space="preserve">North West </v>
          </cell>
          <cell r="C171" t="str">
            <v xml:space="preserve">Greater Manchester Health and Social Care Partnership </v>
          </cell>
          <cell r="D171" t="str">
            <v>Tameside and Glossop Pulmonary Rehabilitation</v>
          </cell>
          <cell r="E171" t="str">
            <v>Tameside and Glossop Integrated Care NHS Foundation Trust</v>
          </cell>
        </row>
        <row r="172">
          <cell r="A172" t="str">
            <v>RNA1</v>
          </cell>
          <cell r="B172" t="str">
            <v xml:space="preserve">Midlands </v>
          </cell>
          <cell r="C172" t="str">
            <v xml:space="preserve">The Black Country </v>
          </cell>
          <cell r="D172" t="str">
            <v>Dudley Pulmonary Rehabilitation Programme</v>
          </cell>
          <cell r="E172" t="str">
            <v>The Dudley Group NHS Foundation Trust</v>
          </cell>
        </row>
        <row r="173">
          <cell r="A173" t="str">
            <v>RTD2</v>
          </cell>
          <cell r="B173" t="str">
            <v xml:space="preserve">North East and Yorkshire </v>
          </cell>
          <cell r="C173" t="str">
            <v xml:space="preserve">North East and North Cumbria </v>
          </cell>
          <cell r="D173" t="str">
            <v>The Newcastle Hospitals Respiratory Services</v>
          </cell>
          <cell r="E173" t="str">
            <v>The Newcastle Upon Tyne Hospitals NHS Foundation Trust</v>
          </cell>
        </row>
        <row r="174">
          <cell r="A174" t="str">
            <v>RFR1</v>
          </cell>
          <cell r="B174" t="str">
            <v xml:space="preserve">North East and Yorkshire </v>
          </cell>
          <cell r="C174" t="str">
            <v xml:space="preserve">South Yorkshire and Bassetlaw </v>
          </cell>
          <cell r="D174" t="str">
            <v>Rotherham Breathing Space</v>
          </cell>
          <cell r="E174" t="str">
            <v>The Rotherham NHS Foundation Trust</v>
          </cell>
        </row>
        <row r="175">
          <cell r="A175" t="str">
            <v>RDZ1</v>
          </cell>
          <cell r="B175" t="str">
            <v xml:space="preserve">South West </v>
          </cell>
          <cell r="C175" t="str">
            <v xml:space="preserve">Our Dorset </v>
          </cell>
          <cell r="D175" t="str">
            <v>The Bournemouth Hospital's Pulmonary Rehabilitation Service</v>
          </cell>
          <cell r="E175" t="str">
            <v>The Royal Bournemouth And Christchurch Hospitals NHS Foundation Trust</v>
          </cell>
        </row>
        <row r="176">
          <cell r="A176" t="str">
            <v>RPY1</v>
          </cell>
          <cell r="B176" t="str">
            <v>London</v>
          </cell>
          <cell r="C176" t="str">
            <v xml:space="preserve">South West London Health and Care Partnership </v>
          </cell>
          <cell r="D176" t="str">
            <v>Sutton Community Respiratory Service</v>
          </cell>
          <cell r="E176" t="str">
            <v>The Royal Marsden NHS Foundation Trust</v>
          </cell>
        </row>
        <row r="177">
          <cell r="A177" t="str">
            <v>RL41</v>
          </cell>
          <cell r="B177" t="str">
            <v xml:space="preserve">Midlands </v>
          </cell>
          <cell r="C177" t="str">
            <v xml:space="preserve">The Black Country </v>
          </cell>
          <cell r="D177" t="str">
            <v>Wolverhampton Pulmonary Rehabilitation Service</v>
          </cell>
          <cell r="E177" t="str">
            <v>The Royal Wolverhampton NHS Trust</v>
          </cell>
        </row>
        <row r="178">
          <cell r="A178" t="str">
            <v>RA91</v>
          </cell>
          <cell r="B178" t="str">
            <v xml:space="preserve">South West </v>
          </cell>
          <cell r="C178" t="str">
            <v xml:space="preserve">Together for Devon </v>
          </cell>
          <cell r="D178" t="str">
            <v>Torbay and South Devon Pulmonary Rehabilitation Programme</v>
          </cell>
          <cell r="E178" t="str">
            <v>Torbay and South Devon NHS Foundation Trust</v>
          </cell>
        </row>
        <row r="179">
          <cell r="A179" t="str">
            <v>RHM1</v>
          </cell>
          <cell r="B179" t="str">
            <v xml:space="preserve">South East </v>
          </cell>
          <cell r="C179" t="str">
            <v xml:space="preserve">Hampshire and Isle of Wight </v>
          </cell>
          <cell r="D179" t="str">
            <v>University Hospital Southampton Pulmonary Rehabilitation Programme</v>
          </cell>
          <cell r="E179" t="str">
            <v>University Hospital Southampton NHS Foundation Trust</v>
          </cell>
        </row>
        <row r="180">
          <cell r="A180" t="str">
            <v>RRK2</v>
          </cell>
          <cell r="B180" t="str">
            <v xml:space="preserve">Midlands </v>
          </cell>
          <cell r="C180" t="str">
            <v xml:space="preserve">Live Healthy Live Happy Birmingham and Solihull </v>
          </cell>
          <cell r="D180" t="str">
            <v>Solihull Community Respiratory Team</v>
          </cell>
          <cell r="E180" t="str">
            <v>University Hospitals Birmingham NHS Foundation Trust</v>
          </cell>
        </row>
        <row r="181">
          <cell r="A181" t="str">
            <v>RRK1</v>
          </cell>
          <cell r="B181" t="str">
            <v xml:space="preserve">Midlands </v>
          </cell>
          <cell r="C181" t="str">
            <v xml:space="preserve">Live Healthy Live Happy Birmingham and Solihull </v>
          </cell>
          <cell r="D181" t="str">
            <v>University Hospitals Birmingham HGS Pulmonary Rehabilitation Programme</v>
          </cell>
          <cell r="E181" t="str">
            <v>University Hospitals Birmingham NHS Foundation Trust</v>
          </cell>
        </row>
        <row r="182">
          <cell r="A182" t="str">
            <v>RTG1</v>
          </cell>
          <cell r="B182" t="str">
            <v xml:space="preserve">Midlands </v>
          </cell>
          <cell r="C182" t="str">
            <v xml:space="preserve">Joined Up Care Derbyshire </v>
          </cell>
          <cell r="D182" t="str">
            <v>Derby and Burton ImpACT+</v>
          </cell>
          <cell r="E182" t="str">
            <v>University Hospitals of Derby and Burton NHS Foundation Trust</v>
          </cell>
        </row>
        <row r="183">
          <cell r="A183" t="str">
            <v>RWE2</v>
          </cell>
          <cell r="B183" t="str">
            <v xml:space="preserve">Midlands </v>
          </cell>
          <cell r="C183" t="str">
            <v xml:space="preserve">Leicester, Leicestershire and Rutland </v>
          </cell>
          <cell r="D183" t="str">
            <v>Glenfield and Leicester Hospitals Pulmonary Rehabilitation Programme</v>
          </cell>
          <cell r="E183" t="str">
            <v>University Hospitals of Leicester NHS Trust</v>
          </cell>
        </row>
        <row r="184">
          <cell r="A184" t="str">
            <v>RTX1</v>
          </cell>
          <cell r="B184" t="str">
            <v xml:space="preserve">North West </v>
          </cell>
          <cell r="C184" t="str">
            <v xml:space="preserve">Lancashire and South Cumbria </v>
          </cell>
          <cell r="D184" t="str">
            <v>South Lakes Community Respiratory Service</v>
          </cell>
          <cell r="E184" t="str">
            <v>University Hospitals of Morecambe Bay NHs Foundation Trust</v>
          </cell>
        </row>
        <row r="185">
          <cell r="A185" t="str">
            <v>NQT2</v>
          </cell>
          <cell r="B185" t="str">
            <v xml:space="preserve">South East </v>
          </cell>
          <cell r="C185" t="str">
            <v xml:space="preserve">Frimley Health and Care </v>
          </cell>
          <cell r="D185" t="str">
            <v>Surrey Heath Respiratory Care Team</v>
          </cell>
          <cell r="E185" t="str">
            <v>Virgin Care Ltd</v>
          </cell>
        </row>
        <row r="186">
          <cell r="A186" t="str">
            <v>NQT1</v>
          </cell>
          <cell r="B186" t="str">
            <v xml:space="preserve">South West </v>
          </cell>
          <cell r="C186" t="str">
            <v>Bath and North East Somerset, Swindon and Wiltshire</v>
          </cell>
          <cell r="D186" t="str">
            <v>Virgin Care Community Respiratory Service - Bath and North East Somerset</v>
          </cell>
          <cell r="E186" t="str">
            <v>Virgin Care Ltd</v>
          </cell>
        </row>
        <row r="187">
          <cell r="A187" t="str">
            <v>RBK1</v>
          </cell>
          <cell r="B187" t="str">
            <v xml:space="preserve">Midlands </v>
          </cell>
          <cell r="C187" t="str">
            <v xml:space="preserve">The Black Country </v>
          </cell>
          <cell r="D187" t="str">
            <v>Walsall Pulmonary Rehabilitation Service</v>
          </cell>
          <cell r="E187" t="str">
            <v>Walsall Healthcare NHS Trust</v>
          </cell>
        </row>
        <row r="188">
          <cell r="A188" t="str">
            <v>RWW1</v>
          </cell>
          <cell r="B188" t="str">
            <v xml:space="preserve">North West </v>
          </cell>
          <cell r="C188" t="str">
            <v xml:space="preserve">Cheshire and Merseyside Health and Care Partnership </v>
          </cell>
          <cell r="D188" t="str">
            <v>Halton Pulmonary Rehabilitation service</v>
          </cell>
          <cell r="E188" t="str">
            <v>Warrington and Halton Hospitals NHS Foundation Trust</v>
          </cell>
        </row>
        <row r="189">
          <cell r="A189" t="str">
            <v>RWW2</v>
          </cell>
          <cell r="B189" t="str">
            <v xml:space="preserve">North West </v>
          </cell>
          <cell r="C189" t="str">
            <v xml:space="preserve">Cheshire and Merseyside Health and Care Partnership </v>
          </cell>
          <cell r="D189" t="str">
            <v>The Warrington &amp; Halton Pulmonary Rehabilitation Service</v>
          </cell>
          <cell r="E189" t="str">
            <v>Warrington and Halton Hospitals NHS Foundation Trust</v>
          </cell>
        </row>
        <row r="190">
          <cell r="A190" t="str">
            <v>RGR1</v>
          </cell>
          <cell r="B190" t="str">
            <v xml:space="preserve">East of England </v>
          </cell>
          <cell r="C190" t="str">
            <v xml:space="preserve">Suffolk and North East Essex </v>
          </cell>
          <cell r="D190" t="str">
            <v>West Suffolk Pulmonary Rehabilitation Service</v>
          </cell>
          <cell r="E190" t="str">
            <v>West Suffolk NHS Foundation Trust</v>
          </cell>
        </row>
        <row r="191">
          <cell r="A191" t="str">
            <v>RYR2</v>
          </cell>
          <cell r="B191" t="str">
            <v xml:space="preserve">South East </v>
          </cell>
          <cell r="C191" t="str">
            <v xml:space="preserve">Sussex Health and Care Partnership </v>
          </cell>
          <cell r="D191" t="str">
            <v>St Richards Hospital Pulmonary Rehabilitation</v>
          </cell>
          <cell r="E191" t="str">
            <v>Western Sussex Hospitals NHS Foundation Trust</v>
          </cell>
        </row>
        <row r="192">
          <cell r="A192" t="str">
            <v>RYR3</v>
          </cell>
          <cell r="B192" t="str">
            <v xml:space="preserve">South East </v>
          </cell>
          <cell r="C192" t="str">
            <v xml:space="preserve">Sussex Health and Care Partnership </v>
          </cell>
          <cell r="D192" t="str">
            <v>Worthing &amp; Southlands Pulmonary Rehabilitation Programme</v>
          </cell>
          <cell r="E192" t="str">
            <v>Western Sussex Hospitals NHS Foundation Trust</v>
          </cell>
        </row>
        <row r="193">
          <cell r="A193" t="str">
            <v>RKE1</v>
          </cell>
          <cell r="B193" t="str">
            <v>London</v>
          </cell>
          <cell r="C193" t="str">
            <v xml:space="preserve">North Central London Partners in health and care </v>
          </cell>
          <cell r="D193" t="str">
            <v>Whittington Health Pulmonary Rehabilitation</v>
          </cell>
          <cell r="E193" t="str">
            <v>Whittington Health NHS Trust</v>
          </cell>
        </row>
        <row r="194">
          <cell r="A194" t="str">
            <v>AXG1</v>
          </cell>
          <cell r="B194" t="str">
            <v xml:space="preserve">South West </v>
          </cell>
          <cell r="C194" t="str">
            <v>Bath and North East Somerset, Swindon and Wiltshire</v>
          </cell>
          <cell r="D194" t="str">
            <v>Wiltshire Community Respiratory Team</v>
          </cell>
          <cell r="E194" t="str">
            <v>Wiltshire Health &amp; Care</v>
          </cell>
        </row>
        <row r="195">
          <cell r="A195" t="str">
            <v>RBL1</v>
          </cell>
          <cell r="B195" t="str">
            <v xml:space="preserve">North West </v>
          </cell>
          <cell r="C195" t="str">
            <v xml:space="preserve">Cheshire and Merseyside Health and Care Partnership </v>
          </cell>
          <cell r="D195" t="str">
            <v>Wirral COPD, Pulmonary Rehabilitation &amp; Oxygen Service</v>
          </cell>
          <cell r="E195" t="str">
            <v>Wirral University Teaching Hospital NHS Foundation Trust</v>
          </cell>
        </row>
        <row r="196">
          <cell r="A196" t="str">
            <v>RWP1</v>
          </cell>
          <cell r="B196" t="str">
            <v xml:space="preserve">Midlands </v>
          </cell>
          <cell r="C196" t="str">
            <v xml:space="preserve">Herefordshire and Worcestshire Health and Care NHS Trust </v>
          </cell>
          <cell r="D196" t="str">
            <v>Worcestershire COPD Team</v>
          </cell>
          <cell r="E196" t="str">
            <v>Worcestershire Acute Hospitals NHS Trust</v>
          </cell>
        </row>
        <row r="197">
          <cell r="A197" t="str">
            <v>RRF1</v>
          </cell>
          <cell r="B197" t="str">
            <v xml:space="preserve">North West </v>
          </cell>
          <cell r="C197" t="str">
            <v xml:space="preserve">Greater Manchester Health and Social Care Partnership </v>
          </cell>
          <cell r="D197" t="str">
            <v>Wrightington Wigan &amp; Leigh tier 2 Respiratory Services</v>
          </cell>
          <cell r="E197" t="str">
            <v>Wrightington, Wigan and Leigh NHS Foundation Trust</v>
          </cell>
        </row>
        <row r="198">
          <cell r="A198" t="str">
            <v>RLQ1</v>
          </cell>
          <cell r="B198" t="str">
            <v xml:space="preserve">Midlands </v>
          </cell>
          <cell r="C198" t="str">
            <v xml:space="preserve">Herefordshire and Worcestshire Health and Care NHS Trust </v>
          </cell>
          <cell r="D198" t="str">
            <v>Herefordshire Pulmonary Rehabilitation Programme</v>
          </cell>
          <cell r="E198" t="str">
            <v>Wye Valley NHS Trust</v>
          </cell>
        </row>
        <row r="199">
          <cell r="A199" t="str">
            <v>RCB1</v>
          </cell>
          <cell r="B199" t="str">
            <v xml:space="preserve">North East and Yorkshire </v>
          </cell>
          <cell r="C199" t="str">
            <v xml:space="preserve">Humber Coast and Vale </v>
          </cell>
          <cell r="D199" t="str">
            <v>York and Selby Pulmonary Rehabilitation</v>
          </cell>
          <cell r="E199" t="str">
            <v>York Teaching Hospital NHS Foundation Trust</v>
          </cell>
        </row>
        <row r="200">
          <cell r="A200" t="str">
            <v>NNV1</v>
          </cell>
          <cell r="B200" t="str">
            <v xml:space="preserve">London </v>
          </cell>
          <cell r="C200" t="str">
            <v xml:space="preserve">South West London Health and Care Partnership </v>
          </cell>
          <cell r="D200" t="str">
            <v>Your Healthcare Pulmonary Rehabilitation Service</v>
          </cell>
          <cell r="E200" t="str">
            <v>Your Healthcare</v>
          </cell>
        </row>
      </sheetData>
    </sheetDataSet>
  </externalBook>
</externalLink>
</file>

<file path=xl/persons/person.xml><?xml version="1.0" encoding="utf-8"?>
<personList xmlns="http://schemas.microsoft.com/office/spreadsheetml/2018/threadedcomments" xmlns:x="http://schemas.openxmlformats.org/spreadsheetml/2006/main">
  <person displayName="Rachael Andrews" id="{4711E26B-866C-4818-ACBC-4EB986C4411C}" userId="S::Rachael.Andrews@rcp.ac.uk::ae4f2db1-829c-4049-972f-319574afd090"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180" dT="2022-04-19T15:09:38.65" personId="{4711E26B-866C-4818-ACBC-4EB986C4411C}" id="{9C13E440-26A6-4918-A92C-29A6C976DB92}">
    <text>Northern Devon Healthcare and Royal Devon and Exeter NHS Foundation Trusts merged in April 2022.</text>
  </threadedComment>
  <threadedComment ref="E181" dT="2022-04-19T15:09:44.12" personId="{4711E26B-866C-4818-ACBC-4EB986C4411C}" id="{36A4CD01-AABD-485D-8786-1CD5FA25B7E8}">
    <text>Northern Devon Healthcare and Royal Devon and Exeter NHS Foundation Trusts merged in April 2022.</text>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4.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8C520-3ECC-4423-A87D-0F06791A1448}">
  <dimension ref="A1:N49"/>
  <sheetViews>
    <sheetView workbookViewId="0">
      <selection activeCell="N11" sqref="N11:N12"/>
    </sheetView>
  </sheetViews>
  <sheetFormatPr defaultColWidth="0" defaultRowHeight="15" zeroHeight="1" x14ac:dyDescent="0.25"/>
  <cols>
    <col min="1" max="14" width="9.140625" style="5" customWidth="1"/>
    <col min="15" max="16384" width="9.140625" style="5" hidden="1"/>
  </cols>
  <sheetData>
    <row r="1" x14ac:dyDescent="0.25"/>
    <row r="2" x14ac:dyDescent="0.25"/>
    <row r="3" x14ac:dyDescent="0.25"/>
    <row r="4" x14ac:dyDescent="0.25"/>
    <row r="5" x14ac:dyDescent="0.25"/>
    <row r="6" x14ac:dyDescent="0.25"/>
    <row r="7" x14ac:dyDescent="0.25"/>
    <row r="8" s="5" customFormat="1" x14ac:dyDescent="0.25"/>
    <row r="9" s="5" customFormat="1" x14ac:dyDescent="0.25"/>
    <row r="10" s="5" customFormat="1" x14ac:dyDescent="0.25"/>
    <row r="11" s="5" customFormat="1" x14ac:dyDescent="0.25"/>
    <row r="12" s="5" customFormat="1" x14ac:dyDescent="0.25"/>
    <row r="13" s="5" customFormat="1" x14ac:dyDescent="0.25"/>
    <row r="14" s="5" customFormat="1" x14ac:dyDescent="0.25"/>
    <row r="15" s="5" customFormat="1" x14ac:dyDescent="0.25"/>
    <row r="16" s="5" customFormat="1" x14ac:dyDescent="0.25"/>
    <row r="17" s="5" customFormat="1" x14ac:dyDescent="0.25"/>
    <row r="18" s="5" customFormat="1" x14ac:dyDescent="0.25"/>
    <row r="19" s="5" customFormat="1" x14ac:dyDescent="0.25"/>
    <row r="20" s="5" customFormat="1" x14ac:dyDescent="0.25"/>
    <row r="21" s="5" customFormat="1" x14ac:dyDescent="0.25"/>
    <row r="22" s="5" customFormat="1" x14ac:dyDescent="0.25"/>
    <row r="23" s="5" customFormat="1" x14ac:dyDescent="0.25"/>
    <row r="24" s="5" customFormat="1" x14ac:dyDescent="0.25"/>
    <row r="25" s="5" customFormat="1" x14ac:dyDescent="0.25"/>
    <row r="26" s="5" customFormat="1" x14ac:dyDescent="0.25"/>
    <row r="27" s="5" customFormat="1" x14ac:dyDescent="0.25"/>
    <row r="28" s="5" customFormat="1" x14ac:dyDescent="0.25"/>
    <row r="29" s="5" customFormat="1" x14ac:dyDescent="0.25"/>
    <row r="30" s="5" customFormat="1" x14ac:dyDescent="0.25"/>
    <row r="31" s="5" customFormat="1" x14ac:dyDescent="0.25"/>
    <row r="32" s="5" customFormat="1" x14ac:dyDescent="0.25"/>
    <row r="33" s="5" customFormat="1" x14ac:dyDescent="0.25"/>
    <row r="34" s="5" customFormat="1" x14ac:dyDescent="0.25"/>
    <row r="35" s="5" customFormat="1" x14ac:dyDescent="0.25"/>
    <row r="36" s="5" customFormat="1" x14ac:dyDescent="0.25"/>
    <row r="37" s="5" customFormat="1" x14ac:dyDescent="0.25"/>
    <row r="38" s="5" customFormat="1" x14ac:dyDescent="0.25"/>
    <row r="39" s="5" customFormat="1" x14ac:dyDescent="0.25"/>
    <row r="40" s="5" customFormat="1" x14ac:dyDescent="0.25"/>
    <row r="41" s="5" customFormat="1" x14ac:dyDescent="0.25"/>
    <row r="42" s="5" customFormat="1" x14ac:dyDescent="0.25"/>
    <row r="43" s="5" customFormat="1" x14ac:dyDescent="0.25"/>
    <row r="44" s="5" customFormat="1" hidden="1" x14ac:dyDescent="0.25"/>
    <row r="45" s="5" customFormat="1" hidden="1" x14ac:dyDescent="0.25"/>
    <row r="46" s="5" customFormat="1" hidden="1" x14ac:dyDescent="0.25"/>
    <row r="47" s="5" customFormat="1" hidden="1" x14ac:dyDescent="0.25"/>
    <row r="48" s="5" customFormat="1" hidden="1" x14ac:dyDescent="0.25"/>
    <row r="49" s="5" customFormat="1" hidden="1" x14ac:dyDescent="0.25"/>
  </sheetData>
  <sheetProtection algorithmName="SHA-512" hashValue="dBWyB+xFBXXoZGEVOpipJQxyD4liXw73c48gWiaun7onG7QjjS9/MPx9gvfZnppIRQmNv98sv0ensXohqWLLhg==" saltValue="vOP5qf4w8wV/9KrPnBxCrw==" spinCount="100000" sheet="1" objects="1" scenarios="1" selectLockedCells="1" selectUnlockedCells="1"/>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E33D6C-4D9E-4ECA-BA63-16F6C8FED6B2}">
  <dimension ref="A1:P98"/>
  <sheetViews>
    <sheetView workbookViewId="0">
      <selection sqref="A1:XFD1048576"/>
    </sheetView>
  </sheetViews>
  <sheetFormatPr defaultColWidth="0" defaultRowHeight="15" customHeight="1" zeroHeight="1" x14ac:dyDescent="0.25"/>
  <cols>
    <col min="1" max="1" width="8.85546875" style="5" customWidth="1"/>
    <col min="2" max="2" width="27" style="5" customWidth="1"/>
    <col min="3" max="3" width="107.140625" style="5" customWidth="1"/>
    <col min="4" max="15" width="9.140625" style="5" hidden="1" customWidth="1"/>
    <col min="16" max="16" width="6" style="5" hidden="1" customWidth="1"/>
    <col min="17" max="16384" width="9.140625" style="5" hidden="1"/>
  </cols>
  <sheetData>
    <row r="1" spans="1:3" x14ac:dyDescent="0.25"/>
    <row r="2" spans="1:3" x14ac:dyDescent="0.25"/>
    <row r="3" spans="1:3" x14ac:dyDescent="0.25"/>
    <row r="4" spans="1:3" x14ac:dyDescent="0.25"/>
    <row r="5" spans="1:3" x14ac:dyDescent="0.25"/>
    <row r="6" spans="1:3" x14ac:dyDescent="0.25"/>
    <row r="7" spans="1:3" x14ac:dyDescent="0.25"/>
    <row r="8" spans="1:3" x14ac:dyDescent="0.25"/>
    <row r="9" spans="1:3" x14ac:dyDescent="0.25"/>
    <row r="10" spans="1:3" x14ac:dyDescent="0.25"/>
    <row r="11" spans="1:3" ht="15.75" x14ac:dyDescent="0.25">
      <c r="A11" s="244" t="s">
        <v>1028</v>
      </c>
      <c r="B11" s="244"/>
      <c r="C11" s="147" t="s">
        <v>1029</v>
      </c>
    </row>
    <row r="12" spans="1:3" ht="267.75" x14ac:dyDescent="0.25">
      <c r="A12" s="145">
        <v>1</v>
      </c>
      <c r="B12" s="146" t="s">
        <v>1041</v>
      </c>
      <c r="C12" s="144" t="s">
        <v>1042</v>
      </c>
    </row>
    <row r="13" spans="1:3" ht="204" x14ac:dyDescent="0.25">
      <c r="A13" s="145">
        <v>2</v>
      </c>
      <c r="B13" s="146" t="s">
        <v>1043</v>
      </c>
      <c r="C13" s="144" t="s">
        <v>1044</v>
      </c>
    </row>
    <row r="14" spans="1:3" ht="216.75" x14ac:dyDescent="0.25">
      <c r="A14" s="145">
        <v>3</v>
      </c>
      <c r="B14" s="146" t="s">
        <v>1045</v>
      </c>
      <c r="C14" s="144" t="s">
        <v>1046</v>
      </c>
    </row>
    <row r="15" spans="1:3" ht="242.25" x14ac:dyDescent="0.25">
      <c r="A15" s="145">
        <v>4</v>
      </c>
      <c r="B15" s="146" t="s">
        <v>1047</v>
      </c>
      <c r="C15" s="144" t="s">
        <v>1048</v>
      </c>
    </row>
    <row r="16" spans="1:3" ht="267.75" x14ac:dyDescent="0.25">
      <c r="A16" s="145">
        <v>5</v>
      </c>
      <c r="B16" s="146" t="s">
        <v>1049</v>
      </c>
      <c r="C16" s="144" t="s">
        <v>1050</v>
      </c>
    </row>
    <row r="17" s="5" customFormat="1" hidden="1" x14ac:dyDescent="0.25"/>
    <row r="18" s="5" customFormat="1" hidden="1" x14ac:dyDescent="0.25"/>
    <row r="19" s="5" customFormat="1" hidden="1" x14ac:dyDescent="0.25"/>
    <row r="20" s="5" customFormat="1" hidden="1" x14ac:dyDescent="0.25"/>
    <row r="21" s="5" customFormat="1" hidden="1" x14ac:dyDescent="0.25"/>
    <row r="22" s="5" customFormat="1" hidden="1" x14ac:dyDescent="0.25"/>
    <row r="23" s="5" customFormat="1" hidden="1" x14ac:dyDescent="0.25"/>
    <row r="24" s="5" customFormat="1" hidden="1" x14ac:dyDescent="0.25"/>
    <row r="25" s="5" customFormat="1" hidden="1" x14ac:dyDescent="0.25"/>
    <row r="26" s="5" customFormat="1" hidden="1" x14ac:dyDescent="0.25"/>
    <row r="27" s="5" customFormat="1" hidden="1" x14ac:dyDescent="0.25"/>
    <row r="28" s="5" customFormat="1" hidden="1" x14ac:dyDescent="0.25"/>
    <row r="29" s="5" customFormat="1" hidden="1" x14ac:dyDescent="0.25"/>
    <row r="30" s="5" customFormat="1" hidden="1" x14ac:dyDescent="0.25"/>
    <row r="31" s="5" customFormat="1" hidden="1" x14ac:dyDescent="0.25"/>
    <row r="32" s="5" customFormat="1" hidden="1" x14ac:dyDescent="0.25"/>
    <row r="33" s="5" customFormat="1" hidden="1" x14ac:dyDescent="0.25"/>
    <row r="34" s="5" customFormat="1" hidden="1" x14ac:dyDescent="0.25"/>
    <row r="35" s="5" customFormat="1" hidden="1" x14ac:dyDescent="0.25"/>
    <row r="36" s="5" customFormat="1" hidden="1" x14ac:dyDescent="0.25"/>
    <row r="37" s="5" customFormat="1" hidden="1" x14ac:dyDescent="0.25"/>
    <row r="38" s="5" customFormat="1" hidden="1" x14ac:dyDescent="0.25"/>
    <row r="39" s="5" customFormat="1" hidden="1" x14ac:dyDescent="0.25"/>
    <row r="40" s="5" customFormat="1" hidden="1" x14ac:dyDescent="0.25"/>
    <row r="41" s="5" customFormat="1" hidden="1" x14ac:dyDescent="0.25"/>
    <row r="42" s="5" customFormat="1" hidden="1" x14ac:dyDescent="0.25"/>
    <row r="43" s="5" customFormat="1" hidden="1" x14ac:dyDescent="0.25"/>
    <row r="44" s="5" customFormat="1" hidden="1" x14ac:dyDescent="0.25"/>
    <row r="45" s="5" customFormat="1" hidden="1" x14ac:dyDescent="0.25"/>
    <row r="46" s="5" customFormat="1" hidden="1" x14ac:dyDescent="0.25"/>
    <row r="47" s="5" customFormat="1" hidden="1" x14ac:dyDescent="0.25"/>
    <row r="48" s="5" customFormat="1" hidden="1" x14ac:dyDescent="0.25"/>
    <row r="49" s="5" customFormat="1" hidden="1" x14ac:dyDescent="0.25"/>
    <row r="50" s="5" customFormat="1" hidden="1" x14ac:dyDescent="0.25"/>
    <row r="51" s="5" customFormat="1" hidden="1" x14ac:dyDescent="0.25"/>
    <row r="52" s="5" customFormat="1" hidden="1" x14ac:dyDescent="0.25"/>
    <row r="53" s="5" customFormat="1" hidden="1" x14ac:dyDescent="0.25"/>
    <row r="54" s="5" customFormat="1" hidden="1" x14ac:dyDescent="0.25"/>
    <row r="55" s="5" customFormat="1" hidden="1" x14ac:dyDescent="0.25"/>
    <row r="56" s="5" customFormat="1" hidden="1" x14ac:dyDescent="0.25"/>
    <row r="57" s="5" customFormat="1" hidden="1" x14ac:dyDescent="0.25"/>
    <row r="58" s="5" customFormat="1" hidden="1" x14ac:dyDescent="0.25"/>
    <row r="59" s="5" customFormat="1" hidden="1" x14ac:dyDescent="0.25"/>
    <row r="60" s="5" customFormat="1" hidden="1" x14ac:dyDescent="0.25"/>
    <row r="61" s="5" customFormat="1" hidden="1" x14ac:dyDescent="0.25"/>
    <row r="62" s="5" customFormat="1" hidden="1" x14ac:dyDescent="0.25"/>
    <row r="63" s="5" customFormat="1" hidden="1" x14ac:dyDescent="0.25"/>
    <row r="64" s="5" customFormat="1" hidden="1" x14ac:dyDescent="0.25"/>
    <row r="65" s="5" customFormat="1" hidden="1" x14ac:dyDescent="0.25"/>
    <row r="66" s="5" customFormat="1" hidden="1" x14ac:dyDescent="0.25"/>
    <row r="67" s="5" customFormat="1" hidden="1" x14ac:dyDescent="0.25"/>
    <row r="68" s="5" customFormat="1" hidden="1" x14ac:dyDescent="0.25"/>
    <row r="69" s="5" customFormat="1" hidden="1" x14ac:dyDescent="0.25"/>
    <row r="70" s="5" customFormat="1" hidden="1" x14ac:dyDescent="0.25"/>
    <row r="71" s="5" customFormat="1" hidden="1" x14ac:dyDescent="0.25"/>
    <row r="72" s="5" customFormat="1" hidden="1" x14ac:dyDescent="0.25"/>
    <row r="73" s="5" customFormat="1" hidden="1" x14ac:dyDescent="0.25"/>
    <row r="74" s="5" customFormat="1" hidden="1" x14ac:dyDescent="0.25"/>
    <row r="75" s="5" customFormat="1" hidden="1" x14ac:dyDescent="0.25"/>
    <row r="76" s="5" customFormat="1" hidden="1" x14ac:dyDescent="0.25"/>
    <row r="77" s="5" customFormat="1" hidden="1" x14ac:dyDescent="0.25"/>
    <row r="78" s="5" customFormat="1" hidden="1" x14ac:dyDescent="0.25"/>
    <row r="79" s="5" customFormat="1" hidden="1" x14ac:dyDescent="0.25"/>
    <row r="80" s="5" customFormat="1" hidden="1" x14ac:dyDescent="0.25"/>
    <row r="81" s="5" customFormat="1" hidden="1" x14ac:dyDescent="0.25"/>
    <row r="82" s="5" customFormat="1" hidden="1" x14ac:dyDescent="0.25"/>
    <row r="83" s="5" customFormat="1" hidden="1" x14ac:dyDescent="0.25"/>
    <row r="84" s="5" customFormat="1" hidden="1" x14ac:dyDescent="0.25"/>
    <row r="85" s="5" customFormat="1" hidden="1" x14ac:dyDescent="0.25"/>
    <row r="86" s="5" customFormat="1" hidden="1" x14ac:dyDescent="0.25"/>
    <row r="87" s="5" customFormat="1" hidden="1" x14ac:dyDescent="0.25"/>
    <row r="88" s="5" customFormat="1" hidden="1" x14ac:dyDescent="0.25"/>
    <row r="89" s="5" customFormat="1" hidden="1" x14ac:dyDescent="0.25"/>
    <row r="90" s="5" customFormat="1" hidden="1" x14ac:dyDescent="0.25"/>
    <row r="91" s="5" customFormat="1" hidden="1" x14ac:dyDescent="0.25"/>
    <row r="92" s="5" customFormat="1" hidden="1" x14ac:dyDescent="0.25"/>
    <row r="93" s="5" customFormat="1" hidden="1" x14ac:dyDescent="0.25"/>
    <row r="94" s="5" customFormat="1" hidden="1" x14ac:dyDescent="0.25"/>
    <row r="95" s="5" customFormat="1" hidden="1" x14ac:dyDescent="0.25"/>
    <row r="96" s="5" customFormat="1" hidden="1" x14ac:dyDescent="0.25"/>
    <row r="97" s="5" customFormat="1" hidden="1" x14ac:dyDescent="0.25"/>
    <row r="98" s="5" customFormat="1" hidden="1" x14ac:dyDescent="0.25"/>
  </sheetData>
  <sheetProtection algorithmName="SHA-512" hashValue="QE9U0pStfJTabCLgi4KpivyHqBcuaroANCtpmpuVeTlvtfR9kEednLpz/wmFdh27DyMnMAwibSOmO9dUOAFXeA==" saltValue="UcxK5mZ76hRAQDoK+8HszQ==" spinCount="100000" sheet="1" objects="1" scenarios="1" deleteRows="0" sort="0"/>
  <mergeCells count="1">
    <mergeCell ref="A11:B11"/>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6F6167-CBC7-4864-B04B-9CF564B1ABBF}">
  <dimension ref="A1:M76"/>
  <sheetViews>
    <sheetView workbookViewId="0">
      <selection activeCell="K8" sqref="K8"/>
    </sheetView>
  </sheetViews>
  <sheetFormatPr defaultColWidth="0" defaultRowHeight="15" zeroHeight="1" x14ac:dyDescent="0.25"/>
  <cols>
    <col min="1" max="1" width="24.28515625" style="5" customWidth="1"/>
    <col min="2" max="2" width="9.28515625" style="5" customWidth="1"/>
    <col min="3" max="3" width="18.28515625" style="5" customWidth="1"/>
    <col min="4" max="4" width="9.28515625" style="5" customWidth="1"/>
    <col min="5" max="5" width="18.5703125" style="5" customWidth="1"/>
    <col min="6" max="6" width="9.28515625" style="5" customWidth="1"/>
    <col min="7" max="7" width="18.28515625" style="5" customWidth="1"/>
    <col min="8" max="8" width="9.28515625" style="5" customWidth="1"/>
    <col min="9" max="9" width="18" style="5" customWidth="1"/>
    <col min="10" max="10" width="9.28515625" style="5" customWidth="1"/>
    <col min="11" max="11" width="19.85546875" style="5" customWidth="1"/>
    <col min="12" max="12" width="18.7109375" style="5" hidden="1"/>
    <col min="13" max="13" width="0.140625" style="5" customWidth="1"/>
    <col min="14" max="16384" width="9.28515625" style="5" hidden="1"/>
  </cols>
  <sheetData>
    <row r="1" s="5" customFormat="1" x14ac:dyDescent="0.25"/>
    <row r="2" s="5" customFormat="1" x14ac:dyDescent="0.25"/>
    <row r="3" s="5" customFormat="1" x14ac:dyDescent="0.25"/>
    <row r="4" s="5" customFormat="1" x14ac:dyDescent="0.25"/>
    <row r="5" s="5" customFormat="1" x14ac:dyDescent="0.25"/>
    <row r="6" s="5" customFormat="1" x14ac:dyDescent="0.25"/>
    <row r="7" s="5" customFormat="1" x14ac:dyDescent="0.25"/>
    <row r="8" s="5" customFormat="1" x14ac:dyDescent="0.25"/>
    <row r="9" s="5" customFormat="1" x14ac:dyDescent="0.25"/>
    <row r="10" s="5" customFormat="1" x14ac:dyDescent="0.25"/>
    <row r="11" s="5" customFormat="1" x14ac:dyDescent="0.25"/>
    <row r="12" s="5" customFormat="1" x14ac:dyDescent="0.25"/>
    <row r="13" s="5" customFormat="1" x14ac:dyDescent="0.25"/>
    <row r="14" s="5" customFormat="1" x14ac:dyDescent="0.25"/>
    <row r="15" s="5" customFormat="1" x14ac:dyDescent="0.25"/>
    <row r="16" s="5" customFormat="1" x14ac:dyDescent="0.25"/>
    <row r="17" s="5" customFormat="1" x14ac:dyDescent="0.25"/>
    <row r="18" s="5" customFormat="1" x14ac:dyDescent="0.25"/>
    <row r="19" s="5" customFormat="1" x14ac:dyDescent="0.25"/>
    <row r="20" s="5" customFormat="1" x14ac:dyDescent="0.25"/>
    <row r="21" s="5" customFormat="1" x14ac:dyDescent="0.25"/>
    <row r="22" s="5" customFormat="1" x14ac:dyDescent="0.25"/>
    <row r="23" s="5" customFormat="1" x14ac:dyDescent="0.25"/>
    <row r="24" s="5" customFormat="1" x14ac:dyDescent="0.25"/>
    <row r="25" s="5" customFormat="1" x14ac:dyDescent="0.25"/>
    <row r="26" s="5" customFormat="1" x14ac:dyDescent="0.25"/>
    <row r="27" s="5" customFormat="1" x14ac:dyDescent="0.25"/>
    <row r="28" s="5" customFormat="1" x14ac:dyDescent="0.25"/>
    <row r="29" s="5" customFormat="1" ht="27.6" customHeight="1" x14ac:dyDescent="0.25"/>
    <row r="30" s="5" customFormat="1" x14ac:dyDescent="0.25"/>
    <row r="31" s="5" customFormat="1" x14ac:dyDescent="0.25"/>
    <row r="32" s="5" customFormat="1" x14ac:dyDescent="0.25"/>
    <row r="33" spans="1:13" x14ac:dyDescent="0.25"/>
    <row r="34" spans="1:13" x14ac:dyDescent="0.25"/>
    <row r="35" spans="1:13" x14ac:dyDescent="0.25"/>
    <row r="36" spans="1:13" x14ac:dyDescent="0.25"/>
    <row r="37" spans="1:13" ht="19.5" thickBot="1" x14ac:dyDescent="0.35">
      <c r="A37" s="56" t="s">
        <v>764</v>
      </c>
    </row>
    <row r="38" spans="1:13" s="4" customFormat="1" ht="92.25" customHeight="1" thickBot="1" x14ac:dyDescent="0.3">
      <c r="A38" s="95" t="s">
        <v>765</v>
      </c>
      <c r="B38" s="246" t="s">
        <v>830</v>
      </c>
      <c r="C38" s="247"/>
      <c r="D38" s="246" t="s">
        <v>831</v>
      </c>
      <c r="E38" s="247"/>
      <c r="F38" s="246" t="s">
        <v>832</v>
      </c>
      <c r="G38" s="247"/>
      <c r="H38" s="246" t="s">
        <v>833</v>
      </c>
      <c r="I38" s="247"/>
      <c r="J38" s="246" t="s">
        <v>834</v>
      </c>
      <c r="K38" s="247"/>
      <c r="L38" s="248" t="s">
        <v>835</v>
      </c>
      <c r="M38" s="249"/>
    </row>
    <row r="39" spans="1:13" x14ac:dyDescent="0.25">
      <c r="A39" s="96" t="s">
        <v>754</v>
      </c>
      <c r="B39" s="250">
        <v>12</v>
      </c>
      <c r="C39" s="251"/>
      <c r="D39" s="250">
        <v>1</v>
      </c>
      <c r="E39" s="251"/>
      <c r="F39" s="250">
        <v>59</v>
      </c>
      <c r="G39" s="251"/>
      <c r="H39" s="250">
        <v>46</v>
      </c>
      <c r="I39" s="251"/>
      <c r="J39" s="250">
        <v>52</v>
      </c>
      <c r="K39" s="251"/>
      <c r="L39" s="245"/>
      <c r="M39" s="245"/>
    </row>
    <row r="40" spans="1:13" x14ac:dyDescent="0.25">
      <c r="A40" s="97" t="s">
        <v>755</v>
      </c>
      <c r="B40" s="252">
        <v>28</v>
      </c>
      <c r="C40" s="253"/>
      <c r="D40" s="252">
        <v>59</v>
      </c>
      <c r="E40" s="253"/>
      <c r="F40" s="252">
        <v>69</v>
      </c>
      <c r="G40" s="253"/>
      <c r="H40" s="252">
        <v>56</v>
      </c>
      <c r="I40" s="253"/>
      <c r="J40" s="252">
        <v>71</v>
      </c>
      <c r="K40" s="253"/>
      <c r="L40" s="245"/>
      <c r="M40" s="245"/>
    </row>
    <row r="41" spans="1:13" ht="15.75" thickBot="1" x14ac:dyDescent="0.3">
      <c r="A41" s="98" t="s">
        <v>756</v>
      </c>
      <c r="B41" s="254">
        <v>56</v>
      </c>
      <c r="C41" s="255"/>
      <c r="D41" s="254">
        <v>95</v>
      </c>
      <c r="E41" s="255"/>
      <c r="F41" s="254">
        <v>79</v>
      </c>
      <c r="G41" s="255"/>
      <c r="H41" s="254">
        <v>67</v>
      </c>
      <c r="I41" s="255"/>
      <c r="J41" s="254">
        <v>85</v>
      </c>
      <c r="K41" s="255"/>
      <c r="L41" s="245"/>
      <c r="M41" s="245"/>
    </row>
    <row r="42" spans="1:13" x14ac:dyDescent="0.25"/>
    <row r="43" spans="1:13" x14ac:dyDescent="0.25">
      <c r="A43" s="11" t="s">
        <v>757</v>
      </c>
      <c r="B43" s="12"/>
      <c r="C43" s="12"/>
      <c r="D43" s="12"/>
      <c r="E43" s="12"/>
      <c r="F43" s="12"/>
      <c r="G43" s="12"/>
      <c r="H43" s="12"/>
    </row>
    <row r="44" spans="1:13" x14ac:dyDescent="0.25">
      <c r="A44" s="13" t="s">
        <v>4</v>
      </c>
      <c r="B44" s="12" t="s">
        <v>758</v>
      </c>
      <c r="C44" s="12"/>
      <c r="D44" s="12"/>
      <c r="E44" s="12"/>
      <c r="F44" s="12"/>
      <c r="G44" s="12"/>
      <c r="H44" s="12"/>
    </row>
    <row r="45" spans="1:13" x14ac:dyDescent="0.25">
      <c r="A45" s="14" t="s">
        <v>759</v>
      </c>
      <c r="B45" s="12" t="s">
        <v>760</v>
      </c>
      <c r="C45" s="12"/>
      <c r="D45" s="12"/>
      <c r="E45" s="12"/>
      <c r="F45" s="12"/>
      <c r="G45" s="12"/>
      <c r="H45" s="12"/>
    </row>
    <row r="46" spans="1:13" x14ac:dyDescent="0.25">
      <c r="A46" s="15" t="s">
        <v>5</v>
      </c>
      <c r="B46" s="12" t="s">
        <v>761</v>
      </c>
      <c r="C46" s="12"/>
      <c r="D46" s="12"/>
      <c r="E46" s="12"/>
      <c r="F46" s="12"/>
      <c r="G46" s="12"/>
      <c r="H46" s="12"/>
    </row>
    <row r="47" spans="1:13" x14ac:dyDescent="0.25">
      <c r="A47" s="16" t="s">
        <v>45</v>
      </c>
      <c r="B47" s="12" t="s">
        <v>762</v>
      </c>
      <c r="C47" s="12"/>
      <c r="D47" s="12"/>
      <c r="E47" s="12"/>
      <c r="F47" s="12"/>
      <c r="G47" s="12"/>
      <c r="H47" s="12"/>
    </row>
    <row r="48" spans="1:13" x14ac:dyDescent="0.25">
      <c r="A48" s="17" t="s">
        <v>753</v>
      </c>
      <c r="B48" s="12" t="s">
        <v>763</v>
      </c>
      <c r="C48" s="12"/>
      <c r="D48" s="12"/>
      <c r="E48" s="18"/>
      <c r="F48" s="12"/>
      <c r="G48" s="12"/>
      <c r="H48" s="12"/>
      <c r="I48" s="3"/>
    </row>
    <row r="49" spans="1:1" x14ac:dyDescent="0.25"/>
    <row r="50" spans="1:1" ht="18.75" x14ac:dyDescent="0.3">
      <c r="A50" s="56" t="s">
        <v>766</v>
      </c>
    </row>
    <row r="51" spans="1:1" x14ac:dyDescent="0.25"/>
    <row r="52" spans="1:1" x14ac:dyDescent="0.25"/>
    <row r="53" spans="1:1" x14ac:dyDescent="0.25"/>
    <row r="54" spans="1:1" x14ac:dyDescent="0.25"/>
    <row r="55" spans="1:1" x14ac:dyDescent="0.25"/>
    <row r="56" spans="1:1" x14ac:dyDescent="0.25"/>
    <row r="57" spans="1:1" x14ac:dyDescent="0.25"/>
    <row r="58" spans="1:1" x14ac:dyDescent="0.25"/>
    <row r="59" spans="1:1" x14ac:dyDescent="0.25"/>
    <row r="60" spans="1:1" x14ac:dyDescent="0.25"/>
    <row r="63" spans="1:1" ht="0" hidden="1" customHeight="1" x14ac:dyDescent="0.25"/>
    <row r="64" spans="1:1" ht="0" hidden="1" customHeight="1" x14ac:dyDescent="0.25"/>
    <row r="65" ht="0" hidden="1" customHeight="1" x14ac:dyDescent="0.25"/>
    <row r="66" ht="0" hidden="1" customHeight="1" x14ac:dyDescent="0.25"/>
    <row r="67" ht="0" hidden="1" customHeight="1" x14ac:dyDescent="0.25"/>
    <row r="68" ht="0" hidden="1" customHeight="1" x14ac:dyDescent="0.25"/>
    <row r="69" x14ac:dyDescent="0.25"/>
    <row r="70" ht="0" hidden="1" x14ac:dyDescent="0.25"/>
    <row r="71" ht="0" hidden="1" x14ac:dyDescent="0.25"/>
    <row r="72" ht="0" hidden="1" x14ac:dyDescent="0.25"/>
    <row r="73" ht="0" hidden="1" x14ac:dyDescent="0.25"/>
    <row r="74" ht="0" hidden="1" x14ac:dyDescent="0.25"/>
    <row r="75" ht="0" hidden="1" x14ac:dyDescent="0.25"/>
    <row r="76" ht="0" hidden="1" x14ac:dyDescent="0.25"/>
  </sheetData>
  <sheetProtection algorithmName="SHA-512" hashValue="BOHD6PqhfFt6mZAH29q1wTR0MVb4G+gMT9GB3uhir1y3L/rrRLzoogwCWTzjYRp7mKhpBem3wZq3xUAKGS/uPQ==" saltValue="EGML9ypjfVg5kbWiZx2wFA==" spinCount="100000" sheet="1" objects="1" scenarios="1" selectLockedCells="1" selectUnlockedCells="1"/>
  <mergeCells count="24">
    <mergeCell ref="L41:M41"/>
    <mergeCell ref="B40:C40"/>
    <mergeCell ref="D40:E40"/>
    <mergeCell ref="F40:G40"/>
    <mergeCell ref="H40:I40"/>
    <mergeCell ref="J40:K40"/>
    <mergeCell ref="L40:M40"/>
    <mergeCell ref="B41:C41"/>
    <mergeCell ref="D41:E41"/>
    <mergeCell ref="F41:G41"/>
    <mergeCell ref="H41:I41"/>
    <mergeCell ref="J41:K41"/>
    <mergeCell ref="L39:M39"/>
    <mergeCell ref="B38:C38"/>
    <mergeCell ref="D38:E38"/>
    <mergeCell ref="F38:G38"/>
    <mergeCell ref="H38:I38"/>
    <mergeCell ref="J38:K38"/>
    <mergeCell ref="L38:M38"/>
    <mergeCell ref="B39:C39"/>
    <mergeCell ref="D39:E39"/>
    <mergeCell ref="F39:G39"/>
    <mergeCell ref="H39:I39"/>
    <mergeCell ref="J39:K39"/>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69DB78-15C0-44A7-994B-FA5770274412}">
  <dimension ref="A1:S188"/>
  <sheetViews>
    <sheetView topLeftCell="B2" workbookViewId="0">
      <pane ySplit="5" topLeftCell="A7" activePane="bottomLeft" state="frozen"/>
      <selection activeCell="B2" sqref="B2"/>
      <selection pane="bottomLeft" activeCell="A25" sqref="A25"/>
    </sheetView>
  </sheetViews>
  <sheetFormatPr defaultColWidth="0" defaultRowHeight="15" zeroHeight="1" x14ac:dyDescent="0.25"/>
  <cols>
    <col min="1" max="1" width="0" hidden="1" customWidth="1"/>
    <col min="2" max="2" width="25.42578125" bestFit="1" customWidth="1"/>
    <col min="3" max="3" width="68.140625" bestFit="1" customWidth="1"/>
    <col min="4" max="4" width="91.42578125" bestFit="1" customWidth="1"/>
    <col min="5" max="5" width="60" bestFit="1" customWidth="1"/>
    <col min="6" max="7" width="9.140625" customWidth="1"/>
    <col min="8" max="10" width="9.140625" style="127" customWidth="1"/>
    <col min="11" max="11" width="9.140625" customWidth="1"/>
    <col min="12" max="14" width="9.140625" style="127" customWidth="1"/>
    <col min="15" max="15" width="9.140625" customWidth="1"/>
    <col min="16" max="18" width="9.140625" style="127" customWidth="1"/>
    <col min="19" max="19" width="9.140625" customWidth="1"/>
    <col min="20" max="16384" width="9.140625" hidden="1"/>
  </cols>
  <sheetData>
    <row r="1" spans="1:19" s="1" customFormat="1" x14ac:dyDescent="0.25">
      <c r="A1" s="4"/>
      <c r="B1" s="99"/>
      <c r="C1" s="99"/>
      <c r="D1" s="99"/>
      <c r="E1" s="99"/>
      <c r="F1" s="99"/>
      <c r="G1" s="99"/>
      <c r="H1" s="260" t="s">
        <v>767</v>
      </c>
      <c r="I1" s="260"/>
      <c r="J1" s="260"/>
      <c r="K1" s="260"/>
      <c r="L1" s="260"/>
      <c r="M1" s="260"/>
      <c r="N1" s="260"/>
      <c r="O1" s="260"/>
      <c r="P1" s="260"/>
      <c r="Q1" s="260"/>
      <c r="R1" s="260"/>
      <c r="S1" s="260"/>
    </row>
    <row r="2" spans="1:19" s="1" customFormat="1" ht="132.75" customHeight="1" x14ac:dyDescent="0.25">
      <c r="A2" s="4"/>
      <c r="B2" s="128" t="s">
        <v>1027</v>
      </c>
      <c r="C2" s="99"/>
      <c r="D2" s="99"/>
      <c r="E2" s="99"/>
      <c r="F2" s="99"/>
      <c r="G2" s="99"/>
      <c r="H2" s="249" t="s">
        <v>830</v>
      </c>
      <c r="I2" s="249"/>
      <c r="J2" s="249" t="s">
        <v>831</v>
      </c>
      <c r="K2" s="249"/>
      <c r="L2" s="249" t="s">
        <v>832</v>
      </c>
      <c r="M2" s="249"/>
      <c r="N2" s="249" t="s">
        <v>833</v>
      </c>
      <c r="O2" s="249"/>
      <c r="P2" s="249" t="s">
        <v>834</v>
      </c>
      <c r="Q2" s="249"/>
      <c r="R2" s="249" t="s">
        <v>835</v>
      </c>
      <c r="S2" s="249"/>
    </row>
    <row r="3" spans="1:19" s="28" customFormat="1" ht="44.25" customHeight="1" x14ac:dyDescent="0.25">
      <c r="A3" s="100"/>
      <c r="B3" s="140" t="s">
        <v>740</v>
      </c>
      <c r="C3" s="140" t="s">
        <v>1051</v>
      </c>
      <c r="D3" s="140" t="s">
        <v>1053</v>
      </c>
      <c r="E3" s="140" t="s">
        <v>1054</v>
      </c>
      <c r="F3" s="140" t="s">
        <v>748</v>
      </c>
      <c r="G3" s="141" t="s">
        <v>749</v>
      </c>
      <c r="H3" s="142" t="s">
        <v>779</v>
      </c>
      <c r="I3" s="142" t="s">
        <v>780</v>
      </c>
      <c r="J3" s="142" t="s">
        <v>779</v>
      </c>
      <c r="K3" s="142" t="s">
        <v>780</v>
      </c>
      <c r="L3" s="142" t="s">
        <v>779</v>
      </c>
      <c r="M3" s="142" t="s">
        <v>780</v>
      </c>
      <c r="N3" s="142" t="s">
        <v>779</v>
      </c>
      <c r="O3" s="142" t="s">
        <v>780</v>
      </c>
      <c r="P3" s="142" t="s">
        <v>779</v>
      </c>
      <c r="Q3" s="142" t="s">
        <v>780</v>
      </c>
      <c r="R3" s="142" t="s">
        <v>779</v>
      </c>
      <c r="S3" s="142" t="s">
        <v>780</v>
      </c>
    </row>
    <row r="4" spans="1:19" s="28" customFormat="1" x14ac:dyDescent="0.25">
      <c r="A4" s="256" t="s">
        <v>768</v>
      </c>
      <c r="B4" s="256"/>
      <c r="C4" s="256"/>
      <c r="D4" s="256"/>
      <c r="E4" s="256"/>
      <c r="F4" s="256"/>
      <c r="G4" s="101">
        <v>15713</v>
      </c>
      <c r="H4" s="102">
        <v>4971</v>
      </c>
      <c r="I4" s="102">
        <v>40</v>
      </c>
      <c r="J4" s="102">
        <v>4956</v>
      </c>
      <c r="K4" s="101">
        <v>57</v>
      </c>
      <c r="L4" s="102">
        <v>9137</v>
      </c>
      <c r="M4" s="102">
        <v>67</v>
      </c>
      <c r="N4" s="102">
        <v>7703</v>
      </c>
      <c r="O4" s="101">
        <v>84</v>
      </c>
      <c r="P4" s="102">
        <v>3039</v>
      </c>
      <c r="Q4" s="102">
        <v>57</v>
      </c>
      <c r="R4" s="102">
        <v>5695</v>
      </c>
      <c r="S4" s="101">
        <v>68</v>
      </c>
    </row>
    <row r="5" spans="1:19" s="61" customFormat="1" x14ac:dyDescent="0.25">
      <c r="A5" s="135"/>
      <c r="B5" s="257" t="s">
        <v>769</v>
      </c>
      <c r="C5" s="257"/>
      <c r="D5" s="257"/>
      <c r="E5" s="257"/>
      <c r="F5" s="257"/>
      <c r="G5" s="257"/>
      <c r="H5" s="257"/>
      <c r="I5" s="257"/>
      <c r="J5" s="257"/>
      <c r="K5" s="257"/>
      <c r="L5" s="257"/>
      <c r="M5" s="257"/>
      <c r="N5" s="257"/>
      <c r="O5" s="257"/>
      <c r="P5" s="257"/>
      <c r="Q5" s="257"/>
      <c r="R5" s="257"/>
      <c r="S5" s="257"/>
    </row>
    <row r="6" spans="1:19" s="139" customFormat="1" x14ac:dyDescent="0.25">
      <c r="A6" s="137"/>
      <c r="B6" s="137"/>
      <c r="C6" s="137"/>
      <c r="D6" s="137"/>
      <c r="E6" s="137"/>
      <c r="F6" s="137"/>
      <c r="G6" s="138"/>
      <c r="H6" s="137"/>
      <c r="I6" s="137"/>
      <c r="J6" s="137"/>
      <c r="K6" s="138"/>
      <c r="L6" s="137"/>
      <c r="M6" s="137"/>
      <c r="N6" s="137"/>
      <c r="O6" s="138"/>
      <c r="P6" s="137"/>
      <c r="Q6" s="137"/>
      <c r="R6" s="137"/>
      <c r="S6" s="138"/>
    </row>
    <row r="7" spans="1:19" s="74" customFormat="1" x14ac:dyDescent="0.25">
      <c r="A7" s="74" t="s">
        <v>836</v>
      </c>
      <c r="B7" s="136" t="s">
        <v>455</v>
      </c>
      <c r="C7" s="104" t="str">
        <f>VLOOKUP(A7,[3]Sheet1!A:E,3,FALSE)</f>
        <v xml:space="preserve">Bedfordshire, Luton and Milton Keynes </v>
      </c>
      <c r="D7" s="104" t="str">
        <f>VLOOKUP(A7,[3]Sheet1!A:E,4,FALSE)</f>
        <v>Bedford Hospital Pulmonary Rehabilitation</v>
      </c>
      <c r="E7" s="104" t="str">
        <f>VLOOKUP(A7,[3]Sheet1!A:E,5,FALSE)</f>
        <v>Bedford Hospital NHS Trust</v>
      </c>
      <c r="F7" s="104" t="s">
        <v>742</v>
      </c>
      <c r="G7" s="105">
        <v>151</v>
      </c>
      <c r="H7" s="105">
        <v>96</v>
      </c>
      <c r="I7" s="106">
        <v>76</v>
      </c>
      <c r="J7" s="105">
        <v>90</v>
      </c>
      <c r="K7" s="106">
        <v>97</v>
      </c>
      <c r="L7" s="105">
        <v>104</v>
      </c>
      <c r="M7" s="107">
        <v>71</v>
      </c>
      <c r="N7" s="105">
        <v>104</v>
      </c>
      <c r="O7" s="106">
        <v>100</v>
      </c>
      <c r="P7" s="105">
        <v>29</v>
      </c>
      <c r="Q7" s="108">
        <v>43</v>
      </c>
      <c r="R7" s="105">
        <v>58</v>
      </c>
      <c r="S7" s="107">
        <v>58</v>
      </c>
    </row>
    <row r="8" spans="1:19" s="74" customFormat="1" x14ac:dyDescent="0.25">
      <c r="A8" s="74" t="s">
        <v>837</v>
      </c>
      <c r="B8" s="103" t="s">
        <v>455</v>
      </c>
      <c r="C8" s="109" t="str">
        <f>VLOOKUP(A8,[3]Sheet1!A:E,3,FALSE)</f>
        <v xml:space="preserve">Bedfordshire, Luton and Milton Keynes </v>
      </c>
      <c r="D8" s="109" t="str">
        <f>VLOOKUP(A8,[3]Sheet1!A:E,4,FALSE)</f>
        <v>Milton Keynes Community Pulmonary Rehabilitation Service</v>
      </c>
      <c r="E8" s="109" t="str">
        <f>VLOOKUP(A8,[3]Sheet1!A:E,5,FALSE)</f>
        <v>Central and North West London NHS Foundation Trust</v>
      </c>
      <c r="F8" s="109" t="s">
        <v>742</v>
      </c>
      <c r="G8" s="110">
        <v>60</v>
      </c>
      <c r="H8" s="110">
        <v>6</v>
      </c>
      <c r="I8" s="111">
        <v>11</v>
      </c>
      <c r="J8" s="110">
        <v>0</v>
      </c>
      <c r="K8" s="111">
        <v>0</v>
      </c>
      <c r="L8" s="110">
        <v>36</v>
      </c>
      <c r="M8" s="112">
        <v>67</v>
      </c>
      <c r="N8" s="110">
        <v>9</v>
      </c>
      <c r="O8" s="111">
        <v>25</v>
      </c>
      <c r="P8" s="110">
        <v>21</v>
      </c>
      <c r="Q8" s="112">
        <v>64</v>
      </c>
      <c r="R8" s="110">
        <v>25</v>
      </c>
      <c r="S8" s="112">
        <v>69</v>
      </c>
    </row>
    <row r="9" spans="1:19" s="74" customFormat="1" hidden="1" x14ac:dyDescent="0.25">
      <c r="A9" s="74" t="s">
        <v>838</v>
      </c>
      <c r="B9" s="103" t="s">
        <v>455</v>
      </c>
      <c r="C9" s="109" t="str">
        <f>VLOOKUP(A9,[3]Sheet1!A:E,3,FALSE)</f>
        <v xml:space="preserve">Bedfordshire, Luton and Milton Keynes </v>
      </c>
      <c r="D9" s="109" t="str">
        <f>VLOOKUP(A9,[3]Sheet1!A:E,4,FALSE)</f>
        <v>Luton and Dunstable Hospital Pulmonary Rehabilitation Service</v>
      </c>
      <c r="E9" s="109" t="str">
        <f>VLOOKUP(A9,[3]Sheet1!A:E,5,FALSE)</f>
        <v>Luton and Dunstable University Hospital NHS Foundation Trust</v>
      </c>
      <c r="F9" s="109" t="s">
        <v>742</v>
      </c>
      <c r="G9" s="110">
        <v>147</v>
      </c>
      <c r="H9" s="110">
        <v>112</v>
      </c>
      <c r="I9" s="113">
        <v>80</v>
      </c>
      <c r="J9" s="110">
        <v>101</v>
      </c>
      <c r="K9" s="113">
        <v>100</v>
      </c>
      <c r="L9" s="110">
        <v>98</v>
      </c>
      <c r="M9" s="112">
        <v>67</v>
      </c>
      <c r="N9" s="110">
        <v>98</v>
      </c>
      <c r="O9" s="113">
        <v>100</v>
      </c>
      <c r="P9" s="110">
        <v>43</v>
      </c>
      <c r="Q9" s="112">
        <v>60</v>
      </c>
      <c r="R9" s="110">
        <v>62</v>
      </c>
      <c r="S9" s="112">
        <v>63</v>
      </c>
    </row>
    <row r="10" spans="1:19" s="74" customFormat="1" x14ac:dyDescent="0.25">
      <c r="A10" s="74" t="s">
        <v>839</v>
      </c>
      <c r="B10" s="103" t="s">
        <v>455</v>
      </c>
      <c r="C10" s="109" t="str">
        <f>VLOOKUP(A10,[3]Sheet1!A:E,3,FALSE)</f>
        <v xml:space="preserve">Bedfordshire, Luton and Milton Keynes </v>
      </c>
      <c r="D10" s="109" t="str">
        <f>VLOOKUP(A10,[3]Sheet1!A:E,4,FALSE)</f>
        <v>Milton Keynes Hospital Pulmonary Rehabilitation Programme</v>
      </c>
      <c r="E10" s="109" t="str">
        <f>VLOOKUP(A10,[3]Sheet1!A:E,5,FALSE)</f>
        <v>Milton Keynes University Hospital NHS Foundation Trust</v>
      </c>
      <c r="F10" s="109" t="s">
        <v>742</v>
      </c>
      <c r="G10" s="110">
        <v>20</v>
      </c>
      <c r="H10" s="110">
        <v>0</v>
      </c>
      <c r="I10" s="114" t="s">
        <v>122</v>
      </c>
      <c r="J10" s="110">
        <v>0</v>
      </c>
      <c r="K10" s="111">
        <v>0</v>
      </c>
      <c r="L10" s="110">
        <v>8</v>
      </c>
      <c r="M10" s="111">
        <v>50</v>
      </c>
      <c r="N10" s="110">
        <v>0</v>
      </c>
      <c r="O10" s="111">
        <v>0</v>
      </c>
      <c r="P10" s="110" t="s">
        <v>752</v>
      </c>
      <c r="Q10" s="110" t="s">
        <v>753</v>
      </c>
      <c r="R10" s="110">
        <v>0</v>
      </c>
      <c r="S10" s="111">
        <v>0</v>
      </c>
    </row>
    <row r="11" spans="1:19" s="74" customFormat="1" x14ac:dyDescent="0.25">
      <c r="A11" s="74" t="s">
        <v>840</v>
      </c>
      <c r="B11" s="103" t="s">
        <v>455</v>
      </c>
      <c r="C11" s="109" t="str">
        <f>VLOOKUP(A11,[3]Sheet1!A:E,3,FALSE)</f>
        <v xml:space="preserve">Cambridgeshire and Peterborough </v>
      </c>
      <c r="D11" s="109" t="str">
        <f>VLOOKUP(A11,[3]Sheet1!A:E,4,FALSE)</f>
        <v>CPFT Pulmonary Rehabilitation</v>
      </c>
      <c r="E11" s="109" t="str">
        <f>VLOOKUP(A11,[3]Sheet1!A:E,5,FALSE)</f>
        <v>Cambridgeshire and Peterborough NHS Foundation Trust</v>
      </c>
      <c r="F11" s="109" t="s">
        <v>742</v>
      </c>
      <c r="G11" s="110">
        <v>39</v>
      </c>
      <c r="H11" s="110" t="s">
        <v>752</v>
      </c>
      <c r="I11" s="110" t="s">
        <v>753</v>
      </c>
      <c r="J11" s="110" t="s">
        <v>752</v>
      </c>
      <c r="K11" s="110" t="s">
        <v>753</v>
      </c>
      <c r="L11" s="110">
        <v>14</v>
      </c>
      <c r="M11" s="111">
        <v>52</v>
      </c>
      <c r="N11" s="110">
        <v>8</v>
      </c>
      <c r="O11" s="111">
        <v>57</v>
      </c>
      <c r="P11" s="110">
        <v>0</v>
      </c>
      <c r="Q11" s="114" t="s">
        <v>122</v>
      </c>
      <c r="R11" s="110">
        <v>6</v>
      </c>
      <c r="S11" s="111">
        <v>50</v>
      </c>
    </row>
    <row r="12" spans="1:19" s="74" customFormat="1" x14ac:dyDescent="0.25">
      <c r="A12" s="74" t="s">
        <v>841</v>
      </c>
      <c r="B12" s="103" t="s">
        <v>455</v>
      </c>
      <c r="C12" s="109" t="str">
        <f>VLOOKUP(A12,[3]Sheet1!A:E,3,FALSE)</f>
        <v xml:space="preserve">Cambridgeshire and Peterborough </v>
      </c>
      <c r="D12" s="109" t="str">
        <f>VLOOKUP(A12,[3]Sheet1!A:E,4,FALSE)</f>
        <v>Luton Community Respiratory Service</v>
      </c>
      <c r="E12" s="109" t="str">
        <f>VLOOKUP(A12,[3]Sheet1!A:E,5,FALSE)</f>
        <v>Cambridgeshire Community Services NHS Trust</v>
      </c>
      <c r="F12" s="109" t="s">
        <v>742</v>
      </c>
      <c r="G12" s="110">
        <v>82</v>
      </c>
      <c r="H12" s="110">
        <v>24</v>
      </c>
      <c r="I12" s="112">
        <v>38</v>
      </c>
      <c r="J12" s="110">
        <v>0</v>
      </c>
      <c r="K12" s="114" t="s">
        <v>122</v>
      </c>
      <c r="L12" s="110">
        <v>61</v>
      </c>
      <c r="M12" s="112">
        <v>75</v>
      </c>
      <c r="N12" s="110">
        <v>43</v>
      </c>
      <c r="O12" s="112">
        <v>70</v>
      </c>
      <c r="P12" s="110">
        <v>0</v>
      </c>
      <c r="Q12" s="114" t="s">
        <v>122</v>
      </c>
      <c r="R12" s="110">
        <v>37</v>
      </c>
      <c r="S12" s="112">
        <v>65</v>
      </c>
    </row>
    <row r="13" spans="1:19" s="74" customFormat="1" x14ac:dyDescent="0.25">
      <c r="A13" s="74" t="s">
        <v>842</v>
      </c>
      <c r="B13" s="103" t="s">
        <v>455</v>
      </c>
      <c r="C13" s="109" t="str">
        <f>VLOOKUP(A13,[3]Sheet1!A:E,3,FALSE)</f>
        <v xml:space="preserve">Cambridgeshire and Peterborough </v>
      </c>
      <c r="D13" s="109" t="str">
        <f>VLOOKUP(A13,[3]Sheet1!A:E,4,FALSE)</f>
        <v>Peterborough Pulmonary Rehabilitation Service</v>
      </c>
      <c r="E13" s="109" t="str">
        <f>VLOOKUP(A13,[3]Sheet1!A:E,5,FALSE)</f>
        <v>North West Anglia NHS Foundation Trust</v>
      </c>
      <c r="F13" s="109" t="s">
        <v>742</v>
      </c>
      <c r="G13" s="110">
        <v>115</v>
      </c>
      <c r="H13" s="110">
        <v>35</v>
      </c>
      <c r="I13" s="112">
        <v>34</v>
      </c>
      <c r="J13" s="110">
        <v>0</v>
      </c>
      <c r="K13" s="114" t="s">
        <v>122</v>
      </c>
      <c r="L13" s="110">
        <v>78</v>
      </c>
      <c r="M13" s="112">
        <v>75</v>
      </c>
      <c r="N13" s="110">
        <v>77</v>
      </c>
      <c r="O13" s="112">
        <v>99</v>
      </c>
      <c r="P13" s="110">
        <v>0</v>
      </c>
      <c r="Q13" s="114" t="s">
        <v>122</v>
      </c>
      <c r="R13" s="110">
        <v>62</v>
      </c>
      <c r="S13" s="112">
        <v>79</v>
      </c>
    </row>
    <row r="14" spans="1:19" s="74" customFormat="1" x14ac:dyDescent="0.25">
      <c r="A14" s="74" t="s">
        <v>843</v>
      </c>
      <c r="B14" s="103" t="s">
        <v>455</v>
      </c>
      <c r="C14" s="109" t="str">
        <f>VLOOKUP(A14,[3]Sheet1!A:E,3,FALSE)</f>
        <v>Hertfordshire and West Essex</v>
      </c>
      <c r="D14" s="109" t="str">
        <f>VLOOKUP(A14,[3]Sheet1!A:E,4,FALSE)</f>
        <v>West Hertfordshire Community Respiratory Service</v>
      </c>
      <c r="E14" s="109" t="str">
        <f>VLOOKUP(A14,[3]Sheet1!A:E,5,FALSE)</f>
        <v>Central London Community Healthcare NHS Trust</v>
      </c>
      <c r="F14" s="109" t="s">
        <v>742</v>
      </c>
      <c r="G14" s="110">
        <v>199</v>
      </c>
      <c r="H14" s="110">
        <v>68</v>
      </c>
      <c r="I14" s="112">
        <v>45</v>
      </c>
      <c r="J14" s="110">
        <v>0</v>
      </c>
      <c r="K14" s="114" t="s">
        <v>122</v>
      </c>
      <c r="L14" s="110">
        <v>116</v>
      </c>
      <c r="M14" s="112">
        <v>67</v>
      </c>
      <c r="N14" s="110">
        <v>116</v>
      </c>
      <c r="O14" s="113">
        <v>100</v>
      </c>
      <c r="P14" s="110">
        <v>0</v>
      </c>
      <c r="Q14" s="114" t="s">
        <v>122</v>
      </c>
      <c r="R14" s="110">
        <v>90</v>
      </c>
      <c r="S14" s="112">
        <v>83</v>
      </c>
    </row>
    <row r="15" spans="1:19" s="74" customFormat="1" x14ac:dyDescent="0.25">
      <c r="A15" s="74" t="s">
        <v>844</v>
      </c>
      <c r="B15" s="103" t="s">
        <v>455</v>
      </c>
      <c r="C15" s="109" t="str">
        <f>VLOOKUP(A15,[3]Sheet1!A:E,3,FALSE)</f>
        <v>Hertfordshire and West Essex</v>
      </c>
      <c r="D15" s="109" t="str">
        <f>VLOOKUP(A15,[3]Sheet1!A:E,4,FALSE)</f>
        <v>Hertfordshire Community Pulmonary Rehab Service</v>
      </c>
      <c r="E15" s="109" t="str">
        <f>VLOOKUP(A15,[3]Sheet1!A:E,5,FALSE)</f>
        <v>Hertfordshire Community NHS Trust</v>
      </c>
      <c r="F15" s="109" t="s">
        <v>742</v>
      </c>
      <c r="G15" s="110">
        <v>337</v>
      </c>
      <c r="H15" s="110">
        <v>199</v>
      </c>
      <c r="I15" s="113">
        <v>70</v>
      </c>
      <c r="J15" s="110">
        <v>60</v>
      </c>
      <c r="K15" s="112">
        <v>73</v>
      </c>
      <c r="L15" s="110">
        <v>207</v>
      </c>
      <c r="M15" s="112">
        <v>62</v>
      </c>
      <c r="N15" s="110">
        <v>207</v>
      </c>
      <c r="O15" s="113">
        <v>100</v>
      </c>
      <c r="P15" s="110">
        <v>25</v>
      </c>
      <c r="Q15" s="112">
        <v>53</v>
      </c>
      <c r="R15" s="110">
        <v>142</v>
      </c>
      <c r="S15" s="112">
        <v>69</v>
      </c>
    </row>
    <row r="16" spans="1:19" s="74" customFormat="1" x14ac:dyDescent="0.25">
      <c r="A16" s="74" t="s">
        <v>845</v>
      </c>
      <c r="B16" s="103" t="s">
        <v>455</v>
      </c>
      <c r="C16" s="109" t="str">
        <f>VLOOKUP(A16,[3]Sheet1!A:E,3,FALSE)</f>
        <v xml:space="preserve">Mid and South Essex </v>
      </c>
      <c r="D16" s="109" t="str">
        <f>VLOOKUP(A16,[3]Sheet1!A:E,4,FALSE)</f>
        <v>South East Essex Pulmonary Rehabilitation Service</v>
      </c>
      <c r="E16" s="109" t="str">
        <f>VLOOKUP(A16,[3]Sheet1!A:E,5,FALSE)</f>
        <v>Southend University Hospital NHS Foundation Trust</v>
      </c>
      <c r="F16" s="109" t="s">
        <v>742</v>
      </c>
      <c r="G16" s="110">
        <v>97</v>
      </c>
      <c r="H16" s="110">
        <v>67</v>
      </c>
      <c r="I16" s="113">
        <v>79</v>
      </c>
      <c r="J16" s="110">
        <v>71</v>
      </c>
      <c r="K16" s="113">
        <v>100</v>
      </c>
      <c r="L16" s="110">
        <v>75</v>
      </c>
      <c r="M16" s="113">
        <v>79</v>
      </c>
      <c r="N16" s="110">
        <v>75</v>
      </c>
      <c r="O16" s="113">
        <v>100</v>
      </c>
      <c r="P16" s="110">
        <v>26</v>
      </c>
      <c r="Q16" s="112">
        <v>51</v>
      </c>
      <c r="R16" s="110">
        <v>43</v>
      </c>
      <c r="S16" s="112">
        <v>57</v>
      </c>
    </row>
    <row r="17" spans="1:19" s="74" customFormat="1" x14ac:dyDescent="0.25">
      <c r="A17" s="74" t="s">
        <v>846</v>
      </c>
      <c r="B17" s="103" t="s">
        <v>455</v>
      </c>
      <c r="C17" s="109" t="str">
        <f>VLOOKUP(A17,[3]Sheet1!A:E,3,FALSE)</f>
        <v>Mid and South Essex Health and Care Partnership</v>
      </c>
      <c r="D17" s="109" t="str">
        <f>VLOOKUP(A17,[3]Sheet1!A:E,4,FALSE)</f>
        <v>Provide - Mid-Essex Pulmonary Rehabilitation</v>
      </c>
      <c r="E17" s="109" t="str">
        <f>VLOOKUP(A17,[3]Sheet1!A:E,5,FALSE)</f>
        <v>Provide</v>
      </c>
      <c r="F17" s="109" t="s">
        <v>742</v>
      </c>
      <c r="G17" s="110">
        <v>11</v>
      </c>
      <c r="H17" s="110" t="s">
        <v>752</v>
      </c>
      <c r="I17" s="110" t="s">
        <v>753</v>
      </c>
      <c r="J17" s="110">
        <v>0</v>
      </c>
      <c r="K17" s="111">
        <v>0</v>
      </c>
      <c r="L17" s="110">
        <v>9</v>
      </c>
      <c r="M17" s="113">
        <v>82</v>
      </c>
      <c r="N17" s="110">
        <v>0</v>
      </c>
      <c r="O17" s="111">
        <v>0</v>
      </c>
      <c r="P17" s="110">
        <v>5</v>
      </c>
      <c r="Q17" s="112">
        <v>56</v>
      </c>
      <c r="R17" s="110" t="s">
        <v>752</v>
      </c>
      <c r="S17" s="110" t="s">
        <v>753</v>
      </c>
    </row>
    <row r="18" spans="1:19" s="74" customFormat="1" x14ac:dyDescent="0.25">
      <c r="A18" s="74" t="s">
        <v>847</v>
      </c>
      <c r="B18" s="103" t="s">
        <v>455</v>
      </c>
      <c r="C18" s="109" t="str">
        <f>VLOOKUP(A18,[3]Sheet1!A:E,3,FALSE)</f>
        <v>Norfolk and Waveney Health and Care Partnership</v>
      </c>
      <c r="D18" s="109" t="str">
        <f>VLOOKUP(A18,[3]Sheet1!A:E,4,FALSE)</f>
        <v>Great Yarmouth and Waveney BOC Pulmonary Rehabilitation Service</v>
      </c>
      <c r="E18" s="109" t="str">
        <f>VLOOKUP(A18,[3]Sheet1!A:E,5,FALSE)</f>
        <v>BOC LTD</v>
      </c>
      <c r="F18" s="109" t="s">
        <v>742</v>
      </c>
      <c r="G18" s="110">
        <v>81</v>
      </c>
      <c r="H18" s="110">
        <v>14</v>
      </c>
      <c r="I18" s="112">
        <v>23</v>
      </c>
      <c r="J18" s="110">
        <v>56</v>
      </c>
      <c r="K18" s="113">
        <v>98</v>
      </c>
      <c r="L18" s="110">
        <v>35</v>
      </c>
      <c r="M18" s="111">
        <v>55</v>
      </c>
      <c r="N18" s="110" t="s">
        <v>752</v>
      </c>
      <c r="O18" s="110" t="s">
        <v>753</v>
      </c>
      <c r="P18" s="110">
        <v>14</v>
      </c>
      <c r="Q18" s="112">
        <v>56</v>
      </c>
      <c r="R18" s="110">
        <v>24</v>
      </c>
      <c r="S18" s="112">
        <v>69</v>
      </c>
    </row>
    <row r="19" spans="1:19" s="74" customFormat="1" x14ac:dyDescent="0.25">
      <c r="A19" s="74" t="s">
        <v>848</v>
      </c>
      <c r="B19" s="103" t="s">
        <v>455</v>
      </c>
      <c r="C19" s="109" t="str">
        <f>VLOOKUP(A19,[3]Sheet1!A:E,3,FALSE)</f>
        <v>Norfolk and Waveney Health and Care Partnership</v>
      </c>
      <c r="D19" s="109" t="str">
        <f>VLOOKUP(A19,[3]Sheet1!A:E,4,FALSE)</f>
        <v>West Norfolk BOC Pulmonary Rehabilitation Service</v>
      </c>
      <c r="E19" s="109" t="str">
        <f>VLOOKUP(A19,[3]Sheet1!A:E,5,FALSE)</f>
        <v>BOC LTD</v>
      </c>
      <c r="F19" s="109" t="s">
        <v>742</v>
      </c>
      <c r="G19" s="110">
        <v>68</v>
      </c>
      <c r="H19" s="110">
        <v>31</v>
      </c>
      <c r="I19" s="112">
        <v>55</v>
      </c>
      <c r="J19" s="110">
        <v>7</v>
      </c>
      <c r="K19" s="112">
        <v>78</v>
      </c>
      <c r="L19" s="110">
        <v>44</v>
      </c>
      <c r="M19" s="112">
        <v>72</v>
      </c>
      <c r="N19" s="110">
        <v>0</v>
      </c>
      <c r="O19" s="111">
        <v>0</v>
      </c>
      <c r="P19" s="110" t="s">
        <v>752</v>
      </c>
      <c r="Q19" s="110" t="s">
        <v>753</v>
      </c>
      <c r="R19" s="110">
        <v>36</v>
      </c>
      <c r="S19" s="112">
        <v>84</v>
      </c>
    </row>
    <row r="20" spans="1:19" s="74" customFormat="1" x14ac:dyDescent="0.25">
      <c r="A20" s="74" t="s">
        <v>849</v>
      </c>
      <c r="B20" s="103" t="s">
        <v>455</v>
      </c>
      <c r="C20" s="109" t="str">
        <f>VLOOKUP(A20,[3]Sheet1!A:E,3,FALSE)</f>
        <v xml:space="preserve">Suffolk and North East Essex </v>
      </c>
      <c r="D20" s="109" t="str">
        <f>VLOOKUP(A20,[3]Sheet1!A:E,4,FALSE)</f>
        <v>East Suffolk Pulmonary Rehabilitation Service</v>
      </c>
      <c r="E20" s="109" t="str">
        <f>VLOOKUP(A20,[3]Sheet1!A:E,5,FALSE)</f>
        <v>East Suffolk and North Essex NHS Foundation Trust</v>
      </c>
      <c r="F20" s="109" t="s">
        <v>742</v>
      </c>
      <c r="G20" s="110">
        <v>184</v>
      </c>
      <c r="H20" s="110">
        <v>49</v>
      </c>
      <c r="I20" s="112">
        <v>28</v>
      </c>
      <c r="J20" s="110">
        <v>96</v>
      </c>
      <c r="K20" s="112">
        <v>53</v>
      </c>
      <c r="L20" s="110">
        <v>126</v>
      </c>
      <c r="M20" s="112">
        <v>69</v>
      </c>
      <c r="N20" s="110">
        <v>118</v>
      </c>
      <c r="O20" s="112">
        <v>94</v>
      </c>
      <c r="P20" s="110">
        <v>73</v>
      </c>
      <c r="Q20" s="112">
        <v>60</v>
      </c>
      <c r="R20" s="110">
        <v>76</v>
      </c>
      <c r="S20" s="112">
        <v>61</v>
      </c>
    </row>
    <row r="21" spans="1:19" s="74" customFormat="1" x14ac:dyDescent="0.25">
      <c r="A21" s="74" t="s">
        <v>850</v>
      </c>
      <c r="B21" s="103" t="s">
        <v>455</v>
      </c>
      <c r="C21" s="109" t="str">
        <f>VLOOKUP(A21,[3]Sheet1!A:E,3,FALSE)</f>
        <v xml:space="preserve">Suffolk and North East Essex </v>
      </c>
      <c r="D21" s="109" t="str">
        <f>VLOOKUP(A21,[3]Sheet1!A:E,4,FALSE)</f>
        <v>EPUT Pulmonary Rehabilitation Programme</v>
      </c>
      <c r="E21" s="109" t="str">
        <f>VLOOKUP(A21,[3]Sheet1!A:E,5,FALSE)</f>
        <v>Essex Partnership University NHS Foundation Trust</v>
      </c>
      <c r="F21" s="109" t="s">
        <v>742</v>
      </c>
      <c r="G21" s="110">
        <v>332</v>
      </c>
      <c r="H21" s="110">
        <v>217</v>
      </c>
      <c r="I21" s="113">
        <v>94</v>
      </c>
      <c r="J21" s="110">
        <v>0</v>
      </c>
      <c r="K21" s="114" t="s">
        <v>122</v>
      </c>
      <c r="L21" s="110">
        <v>160</v>
      </c>
      <c r="M21" s="112">
        <v>69</v>
      </c>
      <c r="N21" s="110">
        <v>157</v>
      </c>
      <c r="O21" s="112">
        <v>98</v>
      </c>
      <c r="P21" s="110">
        <v>0</v>
      </c>
      <c r="Q21" s="114" t="s">
        <v>122</v>
      </c>
      <c r="R21" s="110">
        <v>69</v>
      </c>
      <c r="S21" s="112">
        <v>57</v>
      </c>
    </row>
    <row r="22" spans="1:19" s="74" customFormat="1" x14ac:dyDescent="0.25">
      <c r="A22" s="74" t="s">
        <v>851</v>
      </c>
      <c r="B22" s="103" t="s">
        <v>455</v>
      </c>
      <c r="C22" s="109" t="s">
        <v>852</v>
      </c>
      <c r="D22" s="115" t="s">
        <v>853</v>
      </c>
      <c r="E22" s="109" t="s">
        <v>81</v>
      </c>
      <c r="F22" s="109" t="s">
        <v>742</v>
      </c>
      <c r="G22" s="110">
        <v>83</v>
      </c>
      <c r="H22" s="110">
        <v>16</v>
      </c>
      <c r="I22" s="112">
        <v>21</v>
      </c>
      <c r="J22" s="110">
        <v>58</v>
      </c>
      <c r="K22" s="113">
        <v>95</v>
      </c>
      <c r="L22" s="110">
        <v>41</v>
      </c>
      <c r="M22" s="111">
        <v>53</v>
      </c>
      <c r="N22" s="110">
        <v>41</v>
      </c>
      <c r="O22" s="113">
        <v>100</v>
      </c>
      <c r="P22" s="110">
        <v>7</v>
      </c>
      <c r="Q22" s="111">
        <v>37</v>
      </c>
      <c r="R22" s="110">
        <v>38</v>
      </c>
      <c r="S22" s="113">
        <v>93</v>
      </c>
    </row>
    <row r="23" spans="1:19" s="74" customFormat="1" x14ac:dyDescent="0.25">
      <c r="A23" s="74" t="s">
        <v>854</v>
      </c>
      <c r="B23" s="103" t="s">
        <v>455</v>
      </c>
      <c r="C23" s="109" t="str">
        <f>VLOOKUP(A23,[3]Sheet1!A:E,3,FALSE)</f>
        <v xml:space="preserve">Suffolk and North East Essex </v>
      </c>
      <c r="D23" s="109" t="str">
        <f>VLOOKUP(A23,[3]Sheet1!A:E,4,FALSE)</f>
        <v>West Suffolk Pulmonary Rehabilitation Service</v>
      </c>
      <c r="E23" s="109" t="str">
        <f>VLOOKUP(A23,[3]Sheet1!A:E,5,FALSE)</f>
        <v>West Suffolk NHS Foundation Trust</v>
      </c>
      <c r="F23" s="109" t="s">
        <v>742</v>
      </c>
      <c r="G23" s="110">
        <v>59</v>
      </c>
      <c r="H23" s="110">
        <v>47</v>
      </c>
      <c r="I23" s="113">
        <v>81</v>
      </c>
      <c r="J23" s="110">
        <v>50</v>
      </c>
      <c r="K23" s="113">
        <v>96</v>
      </c>
      <c r="L23" s="110">
        <v>42</v>
      </c>
      <c r="M23" s="112">
        <v>72</v>
      </c>
      <c r="N23" s="110">
        <v>35</v>
      </c>
      <c r="O23" s="112">
        <v>83</v>
      </c>
      <c r="P23" s="110">
        <v>17</v>
      </c>
      <c r="Q23" s="112">
        <v>47</v>
      </c>
      <c r="R23" s="110">
        <v>30</v>
      </c>
      <c r="S23" s="112">
        <v>71</v>
      </c>
    </row>
    <row r="24" spans="1:19" s="74" customFormat="1" x14ac:dyDescent="0.25">
      <c r="A24" s="74" t="s">
        <v>855</v>
      </c>
      <c r="B24" s="103" t="s">
        <v>856</v>
      </c>
      <c r="C24" s="109" t="str">
        <f>VLOOKUP(A24,[3]Sheet1!A:E,3,FALSE)</f>
        <v xml:space="preserve">North Central London Partners in health and care </v>
      </c>
      <c r="D24" s="109" t="str">
        <f>VLOOKUP(A24,[3]Sheet1!A:E,4,FALSE)</f>
        <v>Enfield Respiratory Service</v>
      </c>
      <c r="E24" s="109" t="str">
        <f>VLOOKUP(A24,[3]Sheet1!A:E,5,FALSE)</f>
        <v>Barnet, Enfield and Haringey Mental Health NHS Trust</v>
      </c>
      <c r="F24" s="109" t="s">
        <v>742</v>
      </c>
      <c r="G24" s="110">
        <v>51</v>
      </c>
      <c r="H24" s="110" t="s">
        <v>752</v>
      </c>
      <c r="I24" s="110" t="s">
        <v>753</v>
      </c>
      <c r="J24" s="110">
        <v>0</v>
      </c>
      <c r="K24" s="111">
        <v>0</v>
      </c>
      <c r="L24" s="110">
        <v>24</v>
      </c>
      <c r="M24" s="111">
        <v>51</v>
      </c>
      <c r="N24" s="110">
        <v>24</v>
      </c>
      <c r="O24" s="113">
        <v>100</v>
      </c>
      <c r="P24" s="110">
        <v>13</v>
      </c>
      <c r="Q24" s="112">
        <v>57</v>
      </c>
      <c r="R24" s="110" t="s">
        <v>752</v>
      </c>
      <c r="S24" s="110" t="s">
        <v>753</v>
      </c>
    </row>
    <row r="25" spans="1:19" s="74" customFormat="1" x14ac:dyDescent="0.25">
      <c r="A25" s="74" t="s">
        <v>857</v>
      </c>
      <c r="B25" s="103" t="s">
        <v>856</v>
      </c>
      <c r="C25" s="109" t="str">
        <f>VLOOKUP(A25,[3]Sheet1!A:E,3,FALSE)</f>
        <v xml:space="preserve">North Central London Partners in health and care </v>
      </c>
      <c r="D25" s="109" t="str">
        <f>VLOOKUP(A25,[3]Sheet1!A:E,4,FALSE)</f>
        <v>Camden COPD &amp; Home Oxygen Service</v>
      </c>
      <c r="E25" s="109" t="str">
        <f>VLOOKUP(A25,[3]Sheet1!A:E,5,FALSE)</f>
        <v>Central and North West London NHS Foundation Trust</v>
      </c>
      <c r="F25" s="109" t="s">
        <v>742</v>
      </c>
      <c r="G25" s="110">
        <v>25</v>
      </c>
      <c r="H25" s="110">
        <v>14</v>
      </c>
      <c r="I25" s="113">
        <v>64</v>
      </c>
      <c r="J25" s="110">
        <v>0</v>
      </c>
      <c r="K25" s="114" t="s">
        <v>122</v>
      </c>
      <c r="L25" s="110">
        <v>12</v>
      </c>
      <c r="M25" s="111">
        <v>50</v>
      </c>
      <c r="N25" s="110">
        <v>0</v>
      </c>
      <c r="O25" s="111">
        <v>0</v>
      </c>
      <c r="P25" s="110">
        <v>0</v>
      </c>
      <c r="Q25" s="114" t="s">
        <v>122</v>
      </c>
      <c r="R25" s="110">
        <v>7</v>
      </c>
      <c r="S25" s="112">
        <v>78</v>
      </c>
    </row>
    <row r="26" spans="1:19" s="74" customFormat="1" x14ac:dyDescent="0.25">
      <c r="A26" s="74" t="s">
        <v>858</v>
      </c>
      <c r="B26" s="103" t="s">
        <v>856</v>
      </c>
      <c r="C26" s="109" t="str">
        <f>VLOOKUP(A26,[3]Sheet1!A:E,3,FALSE)</f>
        <v xml:space="preserve">North Central London Partners in health and care </v>
      </c>
      <c r="D26" s="109" t="str">
        <f>VLOOKUP(A26,[3]Sheet1!A:E,4,FALSE)</f>
        <v>Barnet COPD Respiratory Service</v>
      </c>
      <c r="E26" s="109" t="str">
        <f>VLOOKUP(A26,[3]Sheet1!A:E,5,FALSE)</f>
        <v>Central London Community Healthcare NHS Trust</v>
      </c>
      <c r="F26" s="109" t="s">
        <v>742</v>
      </c>
      <c r="G26" s="110">
        <v>185</v>
      </c>
      <c r="H26" s="110">
        <v>39</v>
      </c>
      <c r="I26" s="112">
        <v>25</v>
      </c>
      <c r="J26" s="110" t="s">
        <v>752</v>
      </c>
      <c r="K26" s="110" t="s">
        <v>753</v>
      </c>
      <c r="L26" s="110">
        <v>61</v>
      </c>
      <c r="M26" s="111">
        <v>39</v>
      </c>
      <c r="N26" s="110">
        <v>61</v>
      </c>
      <c r="O26" s="113">
        <v>100</v>
      </c>
      <c r="P26" s="110">
        <v>36</v>
      </c>
      <c r="Q26" s="112">
        <v>60</v>
      </c>
      <c r="R26" s="110">
        <v>34</v>
      </c>
      <c r="S26" s="112">
        <v>59</v>
      </c>
    </row>
    <row r="27" spans="1:19" s="74" customFormat="1" x14ac:dyDescent="0.25">
      <c r="A27" s="74" t="s">
        <v>859</v>
      </c>
      <c r="B27" s="103" t="s">
        <v>856</v>
      </c>
      <c r="C27" s="109" t="str">
        <f>VLOOKUP(A27,[3]Sheet1!A:E,3,FALSE)</f>
        <v xml:space="preserve">North Central London Partners in health and care </v>
      </c>
      <c r="D27" s="109" t="str">
        <f>VLOOKUP(A27,[3]Sheet1!A:E,4,FALSE)</f>
        <v>Whittington Health Pulmonary Rehabilitation</v>
      </c>
      <c r="E27" s="109" t="str">
        <f>VLOOKUP(A27,[3]Sheet1!A:E,5,FALSE)</f>
        <v>Whittington Health NHS Trust</v>
      </c>
      <c r="F27" s="109" t="s">
        <v>742</v>
      </c>
      <c r="G27" s="110">
        <v>58</v>
      </c>
      <c r="H27" s="110">
        <v>7</v>
      </c>
      <c r="I27" s="112">
        <v>18</v>
      </c>
      <c r="J27" s="110">
        <v>34</v>
      </c>
      <c r="K27" s="112">
        <v>69</v>
      </c>
      <c r="L27" s="110">
        <v>20</v>
      </c>
      <c r="M27" s="111">
        <v>44</v>
      </c>
      <c r="N27" s="110">
        <v>6</v>
      </c>
      <c r="O27" s="111">
        <v>30</v>
      </c>
      <c r="P27" s="110">
        <v>17</v>
      </c>
      <c r="Q27" s="113">
        <v>85</v>
      </c>
      <c r="R27" s="110">
        <v>9</v>
      </c>
      <c r="S27" s="113">
        <v>100</v>
      </c>
    </row>
    <row r="28" spans="1:19" s="74" customFormat="1" x14ac:dyDescent="0.25">
      <c r="A28" s="74" t="s">
        <v>860</v>
      </c>
      <c r="B28" s="103" t="s">
        <v>856</v>
      </c>
      <c r="C28" s="109" t="str">
        <f>VLOOKUP(A28,[3]Sheet1!A:E,3,FALSE)</f>
        <v xml:space="preserve">North East London Health &amp; Care Partnership </v>
      </c>
      <c r="D28" s="109" t="str">
        <f>VLOOKUP(A28,[3]Sheet1!A:E,4,FALSE)</f>
        <v>Tower Hamlets Pulmonary Rehabilitation Service</v>
      </c>
      <c r="E28" s="109" t="str">
        <f>VLOOKUP(A28,[3]Sheet1!A:E,5,FALSE)</f>
        <v>Barts Health NHS Trust</v>
      </c>
      <c r="F28" s="109" t="s">
        <v>742</v>
      </c>
      <c r="G28" s="110">
        <v>44</v>
      </c>
      <c r="H28" s="110">
        <v>9</v>
      </c>
      <c r="I28" s="112">
        <v>31</v>
      </c>
      <c r="J28" s="110">
        <v>31</v>
      </c>
      <c r="K28" s="112">
        <v>91</v>
      </c>
      <c r="L28" s="110">
        <v>15</v>
      </c>
      <c r="M28" s="111">
        <v>39</v>
      </c>
      <c r="N28" s="110">
        <v>13</v>
      </c>
      <c r="O28" s="112">
        <v>87</v>
      </c>
      <c r="P28" s="110" t="s">
        <v>752</v>
      </c>
      <c r="Q28" s="110" t="s">
        <v>753</v>
      </c>
      <c r="R28" s="110">
        <v>6</v>
      </c>
      <c r="S28" s="111">
        <v>50</v>
      </c>
    </row>
    <row r="29" spans="1:19" s="74" customFormat="1" x14ac:dyDescent="0.25">
      <c r="A29" s="74" t="s">
        <v>861</v>
      </c>
      <c r="B29" s="103" t="s">
        <v>856</v>
      </c>
      <c r="C29" s="109" t="str">
        <f>VLOOKUP(A29,[3]Sheet1!A:E,3,FALSE)</f>
        <v xml:space="preserve">North East London Health &amp; Care Partnership </v>
      </c>
      <c r="D29" s="109" t="str">
        <f>VLOOKUP(A29,[3]Sheet1!A:E,4,FALSE)</f>
        <v>Homerton Adult Cardiorespiratory Enhanced and Responsive service (ACERs)</v>
      </c>
      <c r="E29" s="109" t="str">
        <f>VLOOKUP(A29,[3]Sheet1!A:E,5,FALSE)</f>
        <v>Homerton University Hospital NHS Foundation Trust</v>
      </c>
      <c r="F29" s="109" t="s">
        <v>742</v>
      </c>
      <c r="G29" s="110">
        <v>127</v>
      </c>
      <c r="H29" s="110">
        <v>16</v>
      </c>
      <c r="I29" s="112">
        <v>24</v>
      </c>
      <c r="J29" s="110">
        <v>78</v>
      </c>
      <c r="K29" s="112">
        <v>89</v>
      </c>
      <c r="L29" s="110">
        <v>24</v>
      </c>
      <c r="M29" s="111">
        <v>32</v>
      </c>
      <c r="N29" s="110">
        <v>18</v>
      </c>
      <c r="O29" s="112">
        <v>75</v>
      </c>
      <c r="P29" s="110">
        <v>14</v>
      </c>
      <c r="Q29" s="112">
        <v>64</v>
      </c>
      <c r="R29" s="110">
        <v>13</v>
      </c>
      <c r="S29" s="112">
        <v>72</v>
      </c>
    </row>
    <row r="30" spans="1:19" s="74" customFormat="1" x14ac:dyDescent="0.25">
      <c r="A30" s="74" t="s">
        <v>862</v>
      </c>
      <c r="B30" s="103" t="s">
        <v>856</v>
      </c>
      <c r="C30" s="109" t="str">
        <f>VLOOKUP(A30,[3]Sheet1!A:E,3,FALSE)</f>
        <v xml:space="preserve">North East London Health &amp; Care Partnership </v>
      </c>
      <c r="D30" s="109" t="str">
        <f>VLOOKUP(A30,[3]Sheet1!A:E,4,FALSE)</f>
        <v>Havering Respiratory Team</v>
      </c>
      <c r="E30" s="109" t="str">
        <f>VLOOKUP(A30,[3]Sheet1!A:E,5,FALSE)</f>
        <v>North East London NHS Foundation Trust</v>
      </c>
      <c r="F30" s="109" t="s">
        <v>742</v>
      </c>
      <c r="G30" s="110">
        <v>62</v>
      </c>
      <c r="H30" s="110">
        <v>37</v>
      </c>
      <c r="I30" s="113">
        <v>62</v>
      </c>
      <c r="J30" s="110">
        <v>37</v>
      </c>
      <c r="K30" s="112">
        <v>63</v>
      </c>
      <c r="L30" s="110">
        <v>44</v>
      </c>
      <c r="M30" s="112">
        <v>71</v>
      </c>
      <c r="N30" s="110">
        <v>44</v>
      </c>
      <c r="O30" s="113">
        <v>100</v>
      </c>
      <c r="P30" s="110">
        <v>33</v>
      </c>
      <c r="Q30" s="113">
        <v>82</v>
      </c>
      <c r="R30" s="110">
        <v>24</v>
      </c>
      <c r="S30" s="112">
        <v>62</v>
      </c>
    </row>
    <row r="31" spans="1:19" s="74" customFormat="1" x14ac:dyDescent="0.25">
      <c r="A31" s="74" t="s">
        <v>863</v>
      </c>
      <c r="B31" s="103" t="s">
        <v>856</v>
      </c>
      <c r="C31" s="109" t="str">
        <f>VLOOKUP(A31,[3]Sheet1!A:E,3,FALSE)</f>
        <v xml:space="preserve">North East London Health &amp; Care Partnership </v>
      </c>
      <c r="D31" s="109" t="str">
        <f>VLOOKUP(A31,[3]Sheet1!A:E,4,FALSE)</f>
        <v>Redbridge Respiratory Service</v>
      </c>
      <c r="E31" s="109" t="str">
        <f>VLOOKUP(A31,[3]Sheet1!A:E,5,FALSE)</f>
        <v>North East London NHS Foundation Trust</v>
      </c>
      <c r="F31" s="109" t="s">
        <v>742</v>
      </c>
      <c r="G31" s="110">
        <v>30</v>
      </c>
      <c r="H31" s="110">
        <v>6</v>
      </c>
      <c r="I31" s="112">
        <v>29</v>
      </c>
      <c r="J31" s="110" t="s">
        <v>752</v>
      </c>
      <c r="K31" s="110" t="s">
        <v>753</v>
      </c>
      <c r="L31" s="110">
        <v>17</v>
      </c>
      <c r="M31" s="113">
        <v>81</v>
      </c>
      <c r="N31" s="110">
        <v>8</v>
      </c>
      <c r="O31" s="111">
        <v>47</v>
      </c>
      <c r="P31" s="110">
        <v>6</v>
      </c>
      <c r="Q31" s="112">
        <v>46</v>
      </c>
      <c r="R31" s="110">
        <v>8</v>
      </c>
      <c r="S31" s="111">
        <v>47</v>
      </c>
    </row>
    <row r="32" spans="1:19" s="74" customFormat="1" x14ac:dyDescent="0.25">
      <c r="A32" s="74" t="s">
        <v>864</v>
      </c>
      <c r="B32" s="103" t="s">
        <v>856</v>
      </c>
      <c r="C32" s="109" t="str">
        <f>VLOOKUP(A32,[3]Sheet1!A:E,3,FALSE)</f>
        <v xml:space="preserve">North East London Health &amp; Care Partnership </v>
      </c>
      <c r="D32" s="109" t="str">
        <f>VLOOKUP(A32,[3]Sheet1!A:E,4,FALSE)</f>
        <v>Waltham Forest Pulmonary Rehabilitation Service</v>
      </c>
      <c r="E32" s="109" t="str">
        <f>VLOOKUP(A32,[3]Sheet1!A:E,5,FALSE)</f>
        <v>North East London NHS Foundation Trust</v>
      </c>
      <c r="F32" s="109" t="s">
        <v>742</v>
      </c>
      <c r="G32" s="110">
        <v>52</v>
      </c>
      <c r="H32" s="110">
        <v>12</v>
      </c>
      <c r="I32" s="112">
        <v>25</v>
      </c>
      <c r="J32" s="110">
        <v>17</v>
      </c>
      <c r="K32" s="112">
        <v>81</v>
      </c>
      <c r="L32" s="110">
        <v>17</v>
      </c>
      <c r="M32" s="111">
        <v>35</v>
      </c>
      <c r="N32" s="110">
        <v>15</v>
      </c>
      <c r="O32" s="112">
        <v>88</v>
      </c>
      <c r="P32" s="110" t="s">
        <v>752</v>
      </c>
      <c r="Q32" s="110" t="s">
        <v>753</v>
      </c>
      <c r="R32" s="110" t="s">
        <v>752</v>
      </c>
      <c r="S32" s="110" t="s">
        <v>753</v>
      </c>
    </row>
    <row r="33" spans="1:19" s="74" customFormat="1" x14ac:dyDescent="0.25">
      <c r="A33" s="74" t="s">
        <v>865</v>
      </c>
      <c r="B33" s="103" t="s">
        <v>856</v>
      </c>
      <c r="C33" s="109" t="str">
        <f>VLOOKUP(A33,[3]Sheet1!A:E,3,FALSE)</f>
        <v xml:space="preserve">North West London Integrated Care System </v>
      </c>
      <c r="D33" s="109" t="str">
        <f>VLOOKUP(A33,[3]Sheet1!A:E,4,FALSE)</f>
        <v>Harrow COPD Respiratory Service</v>
      </c>
      <c r="E33" s="109" t="str">
        <f>VLOOKUP(A33,[3]Sheet1!A:E,5,FALSE)</f>
        <v>Central London Community Healthcare NHS Trust</v>
      </c>
      <c r="F33" s="109" t="s">
        <v>742</v>
      </c>
      <c r="G33" s="110">
        <v>58</v>
      </c>
      <c r="H33" s="110">
        <v>36</v>
      </c>
      <c r="I33" s="113">
        <v>88</v>
      </c>
      <c r="J33" s="110">
        <v>47</v>
      </c>
      <c r="K33" s="112">
        <v>94</v>
      </c>
      <c r="L33" s="110">
        <v>29</v>
      </c>
      <c r="M33" s="112">
        <v>71</v>
      </c>
      <c r="N33" s="110">
        <v>29</v>
      </c>
      <c r="O33" s="113">
        <v>100</v>
      </c>
      <c r="P33" s="110">
        <v>9</v>
      </c>
      <c r="Q33" s="111">
        <v>38</v>
      </c>
      <c r="R33" s="110">
        <v>12</v>
      </c>
      <c r="S33" s="111">
        <v>41</v>
      </c>
    </row>
    <row r="34" spans="1:19" s="74" customFormat="1" x14ac:dyDescent="0.25">
      <c r="A34" s="74" t="s">
        <v>866</v>
      </c>
      <c r="B34" s="103" t="s">
        <v>856</v>
      </c>
      <c r="C34" s="109" t="str">
        <f>VLOOKUP(A34,[3]Sheet1!A:E,3,FALSE)</f>
        <v xml:space="preserve">North West London Integrated Care System </v>
      </c>
      <c r="D34" s="109" t="str">
        <f>VLOOKUP(A34,[3]Sheet1!A:E,4,FALSE)</f>
        <v>Central and West London Pulmonary Rehabilitation Service</v>
      </c>
      <c r="E34" s="109" t="str">
        <f>VLOOKUP(A34,[3]Sheet1!A:E,5,FALSE)</f>
        <v>Imperial College Healthcare NHS Trust</v>
      </c>
      <c r="F34" s="109" t="s">
        <v>742</v>
      </c>
      <c r="G34" s="110">
        <v>84</v>
      </c>
      <c r="H34" s="110">
        <v>32</v>
      </c>
      <c r="I34" s="112">
        <v>51</v>
      </c>
      <c r="J34" s="110">
        <v>48</v>
      </c>
      <c r="K34" s="112">
        <v>80</v>
      </c>
      <c r="L34" s="110">
        <v>46</v>
      </c>
      <c r="M34" s="112">
        <v>64</v>
      </c>
      <c r="N34" s="110">
        <v>42</v>
      </c>
      <c r="O34" s="112">
        <v>91</v>
      </c>
      <c r="P34" s="110">
        <v>23</v>
      </c>
      <c r="Q34" s="113">
        <v>72</v>
      </c>
      <c r="R34" s="110">
        <v>37</v>
      </c>
      <c r="S34" s="112">
        <v>84</v>
      </c>
    </row>
    <row r="35" spans="1:19" s="74" customFormat="1" x14ac:dyDescent="0.25">
      <c r="A35" s="74" t="s">
        <v>867</v>
      </c>
      <c r="B35" s="103" t="s">
        <v>856</v>
      </c>
      <c r="C35" s="109" t="str">
        <f>VLOOKUP(A35,[3]Sheet1!A:E,3,FALSE)</f>
        <v xml:space="preserve">North West London Integrated Care System </v>
      </c>
      <c r="D35" s="109" t="str">
        <f>VLOOKUP(A35,[3]Sheet1!A:E,4,FALSE)</f>
        <v>Hammersmith &amp; Fulham Cardio-Respiratory Service</v>
      </c>
      <c r="E35" s="109" t="str">
        <f>VLOOKUP(A35,[3]Sheet1!A:E,5,FALSE)</f>
        <v>Imperial College Healthcare NHS Trust</v>
      </c>
      <c r="F35" s="109" t="s">
        <v>742</v>
      </c>
      <c r="G35" s="110">
        <v>94</v>
      </c>
      <c r="H35" s="110">
        <v>24</v>
      </c>
      <c r="I35" s="112">
        <v>31</v>
      </c>
      <c r="J35" s="110">
        <v>80</v>
      </c>
      <c r="K35" s="113">
        <v>100</v>
      </c>
      <c r="L35" s="110">
        <v>46</v>
      </c>
      <c r="M35" s="111">
        <v>58</v>
      </c>
      <c r="N35" s="110">
        <v>45</v>
      </c>
      <c r="O35" s="112">
        <v>98</v>
      </c>
      <c r="P35" s="110">
        <v>23</v>
      </c>
      <c r="Q35" s="112">
        <v>57</v>
      </c>
      <c r="R35" s="110">
        <v>39</v>
      </c>
      <c r="S35" s="113">
        <v>85</v>
      </c>
    </row>
    <row r="36" spans="1:19" s="74" customFormat="1" x14ac:dyDescent="0.25">
      <c r="A36" s="74" t="s">
        <v>868</v>
      </c>
      <c r="B36" s="103" t="s">
        <v>856</v>
      </c>
      <c r="C36" s="109" t="str">
        <f>VLOOKUP(A36,[3]Sheet1!A:E,3,FALSE)</f>
        <v xml:space="preserve">North West London Integrated Care System </v>
      </c>
      <c r="D36" s="109" t="str">
        <f>VLOOKUP(A36,[3]Sheet1!A:E,4,FALSE)</f>
        <v>Brent Pulmonary Rehabilitation Service</v>
      </c>
      <c r="E36" s="109" t="str">
        <f>VLOOKUP(A36,[3]Sheet1!A:E,5,FALSE)</f>
        <v>London North West University Healthcare NHS Trust</v>
      </c>
      <c r="F36" s="109" t="s">
        <v>742</v>
      </c>
      <c r="G36" s="110">
        <v>60</v>
      </c>
      <c r="H36" s="110">
        <v>0</v>
      </c>
      <c r="I36" s="111">
        <v>0</v>
      </c>
      <c r="J36" s="110">
        <v>30</v>
      </c>
      <c r="K36" s="112">
        <v>81</v>
      </c>
      <c r="L36" s="110">
        <v>35</v>
      </c>
      <c r="M36" s="113">
        <v>80</v>
      </c>
      <c r="N36" s="110">
        <v>22</v>
      </c>
      <c r="O36" s="111">
        <v>63</v>
      </c>
      <c r="P36" s="110" t="s">
        <v>752</v>
      </c>
      <c r="Q36" s="110" t="s">
        <v>753</v>
      </c>
      <c r="R36" s="110">
        <v>19</v>
      </c>
      <c r="S36" s="112">
        <v>54</v>
      </c>
    </row>
    <row r="37" spans="1:19" s="74" customFormat="1" x14ac:dyDescent="0.25">
      <c r="A37" s="74" t="s">
        <v>869</v>
      </c>
      <c r="B37" s="103" t="s">
        <v>856</v>
      </c>
      <c r="C37" s="109" t="str">
        <f>VLOOKUP(A37,[3]Sheet1!A:E,3,FALSE)</f>
        <v xml:space="preserve">North West London Integrated Care System </v>
      </c>
      <c r="D37" s="109" t="str">
        <f>VLOOKUP(A37,[3]Sheet1!A:E,4,FALSE)</f>
        <v>Integrated Respiratory Service - Basildon - Brentwood and Thurrock</v>
      </c>
      <c r="E37" s="109" t="str">
        <f>VLOOKUP(A37,[3]Sheet1!A:E,5,FALSE)</f>
        <v>North East London NHS Foundation Trust</v>
      </c>
      <c r="F37" s="109" t="s">
        <v>742</v>
      </c>
      <c r="G37" s="110">
        <v>9</v>
      </c>
      <c r="H37" s="110" t="s">
        <v>752</v>
      </c>
      <c r="I37" s="110" t="s">
        <v>753</v>
      </c>
      <c r="J37" s="110">
        <v>0</v>
      </c>
      <c r="K37" s="114" t="s">
        <v>122</v>
      </c>
      <c r="L37" s="110">
        <v>9</v>
      </c>
      <c r="M37" s="113">
        <v>100</v>
      </c>
      <c r="N37" s="110">
        <v>7</v>
      </c>
      <c r="O37" s="112">
        <v>78</v>
      </c>
      <c r="P37" s="110">
        <v>0</v>
      </c>
      <c r="Q37" s="114" t="s">
        <v>122</v>
      </c>
      <c r="R37" s="110" t="s">
        <v>752</v>
      </c>
      <c r="S37" s="110" t="s">
        <v>753</v>
      </c>
    </row>
    <row r="38" spans="1:19" s="74" customFormat="1" x14ac:dyDescent="0.25">
      <c r="A38" s="74" t="s">
        <v>870</v>
      </c>
      <c r="B38" s="103" t="s">
        <v>856</v>
      </c>
      <c r="C38" s="109" t="str">
        <f>VLOOKUP(A38,[3]Sheet1!A:E,3,FALSE)</f>
        <v xml:space="preserve">North West London Integrated Care System </v>
      </c>
      <c r="D38" s="109" t="str">
        <f>VLOOKUP(A38,[3]Sheet1!A:E,4,FALSE)</f>
        <v>Respiratory Services - Barking and Dagenham</v>
      </c>
      <c r="E38" s="109" t="str">
        <f>VLOOKUP(A38,[3]Sheet1!A:E,5,FALSE)</f>
        <v>North East London NHS Foundation Trust</v>
      </c>
      <c r="F38" s="109" t="s">
        <v>742</v>
      </c>
      <c r="G38" s="110">
        <v>40</v>
      </c>
      <c r="H38" s="110">
        <v>7</v>
      </c>
      <c r="I38" s="112">
        <v>20</v>
      </c>
      <c r="J38" s="110" t="s">
        <v>752</v>
      </c>
      <c r="K38" s="110" t="s">
        <v>753</v>
      </c>
      <c r="L38" s="110">
        <v>14</v>
      </c>
      <c r="M38" s="111">
        <v>37</v>
      </c>
      <c r="N38" s="110">
        <v>14</v>
      </c>
      <c r="O38" s="113">
        <v>100</v>
      </c>
      <c r="P38" s="110">
        <v>5</v>
      </c>
      <c r="Q38" s="111">
        <v>36</v>
      </c>
      <c r="R38" s="110">
        <v>5</v>
      </c>
      <c r="S38" s="111">
        <v>36</v>
      </c>
    </row>
    <row r="39" spans="1:19" s="74" customFormat="1" x14ac:dyDescent="0.25">
      <c r="A39" s="74" t="s">
        <v>871</v>
      </c>
      <c r="B39" s="103" t="s">
        <v>856</v>
      </c>
      <c r="C39" s="109" t="str">
        <f>VLOOKUP(A39,[3]Sheet1!A:E,3,FALSE)</f>
        <v xml:space="preserve">North West London Integrated Care System </v>
      </c>
      <c r="D39" s="109" t="str">
        <f>VLOOKUP(A39,[3]Sheet1!A:E,4,FALSE)</f>
        <v>Harefield Hospital Pulmonary Rehabilitation</v>
      </c>
      <c r="E39" s="109" t="str">
        <f>VLOOKUP(A39,[3]Sheet1!A:E,5,FALSE)</f>
        <v>Royal Brompton &amp; Harefield NHS Foundation Trust</v>
      </c>
      <c r="F39" s="109" t="s">
        <v>742</v>
      </c>
      <c r="G39" s="110">
        <v>284</v>
      </c>
      <c r="H39" s="110">
        <v>202</v>
      </c>
      <c r="I39" s="113">
        <v>91</v>
      </c>
      <c r="J39" s="110">
        <v>253</v>
      </c>
      <c r="K39" s="113">
        <v>95</v>
      </c>
      <c r="L39" s="110">
        <v>159</v>
      </c>
      <c r="M39" s="112">
        <v>62</v>
      </c>
      <c r="N39" s="110">
        <v>159</v>
      </c>
      <c r="O39" s="113">
        <v>100</v>
      </c>
      <c r="P39" s="110">
        <v>63</v>
      </c>
      <c r="Q39" s="111">
        <v>43</v>
      </c>
      <c r="R39" s="110">
        <v>134</v>
      </c>
      <c r="S39" s="113">
        <v>85</v>
      </c>
    </row>
    <row r="40" spans="1:19" s="74" customFormat="1" x14ac:dyDescent="0.25">
      <c r="A40" s="74" t="s">
        <v>872</v>
      </c>
      <c r="B40" s="103" t="s">
        <v>856</v>
      </c>
      <c r="C40" s="109" t="str">
        <f>VLOOKUP(A40,[3]Sheet1!A:E,3,FALSE)</f>
        <v xml:space="preserve">Our Healthier South East London </v>
      </c>
      <c r="D40" s="109" t="str">
        <f>VLOOKUP(A40,[3]Sheet1!A:E,4,FALSE)</f>
        <v>St Thomas' Hospital Pulmonary Rehabilitation programme</v>
      </c>
      <c r="E40" s="109" t="str">
        <f>VLOOKUP(A40,[3]Sheet1!A:E,5,FALSE)</f>
        <v>Guy's and St Thomas' NHS Foundation Trust</v>
      </c>
      <c r="F40" s="109" t="s">
        <v>742</v>
      </c>
      <c r="G40" s="110">
        <v>192</v>
      </c>
      <c r="H40" s="110">
        <v>94</v>
      </c>
      <c r="I40" s="113">
        <v>60</v>
      </c>
      <c r="J40" s="110">
        <v>80</v>
      </c>
      <c r="K40" s="112">
        <v>82</v>
      </c>
      <c r="L40" s="110">
        <v>96</v>
      </c>
      <c r="M40" s="112">
        <v>59</v>
      </c>
      <c r="N40" s="110">
        <v>54</v>
      </c>
      <c r="O40" s="111">
        <v>56</v>
      </c>
      <c r="P40" s="110">
        <v>29</v>
      </c>
      <c r="Q40" s="112">
        <v>57</v>
      </c>
      <c r="R40" s="110">
        <v>53</v>
      </c>
      <c r="S40" s="112">
        <v>55</v>
      </c>
    </row>
    <row r="41" spans="1:19" s="74" customFormat="1" hidden="1" x14ac:dyDescent="0.25">
      <c r="A41" s="74" t="s">
        <v>873</v>
      </c>
      <c r="B41" s="103" t="s">
        <v>856</v>
      </c>
      <c r="C41" s="109" t="str">
        <f>VLOOKUP(A41,[3]Sheet1!A:E,3,FALSE)</f>
        <v xml:space="preserve">Our Healthier South East London </v>
      </c>
      <c r="D41" s="109" t="str">
        <f>VLOOKUP(A41,[3]Sheet1!A:E,4,FALSE)</f>
        <v>King's College Hospital Pulmonary Rehabilitation Team</v>
      </c>
      <c r="E41" s="109" t="str">
        <f>VLOOKUP(A41,[3]Sheet1!A:E,5,FALSE)</f>
        <v>King's College Hospital NHS Foundation Trust</v>
      </c>
      <c r="F41" s="109" t="s">
        <v>742</v>
      </c>
      <c r="G41" s="110">
        <v>164</v>
      </c>
      <c r="H41" s="110">
        <v>9</v>
      </c>
      <c r="I41" s="111">
        <v>7</v>
      </c>
      <c r="J41" s="110">
        <v>11</v>
      </c>
      <c r="K41" s="112">
        <v>41</v>
      </c>
      <c r="L41" s="110">
        <v>67</v>
      </c>
      <c r="M41" s="111">
        <v>52</v>
      </c>
      <c r="N41" s="110">
        <v>66</v>
      </c>
      <c r="O41" s="112">
        <v>99</v>
      </c>
      <c r="P41" s="110" t="s">
        <v>752</v>
      </c>
      <c r="Q41" s="110" t="s">
        <v>753</v>
      </c>
      <c r="R41" s="110">
        <v>31</v>
      </c>
      <c r="S41" s="111">
        <v>49</v>
      </c>
    </row>
    <row r="42" spans="1:19" s="74" customFormat="1" x14ac:dyDescent="0.25">
      <c r="A42" s="74" t="s">
        <v>874</v>
      </c>
      <c r="B42" s="103" t="s">
        <v>856</v>
      </c>
      <c r="C42" s="109" t="str">
        <f>VLOOKUP(A42,[3]Sheet1!A:E,3,FALSE)</f>
        <v xml:space="preserve">Our Healthier South East London </v>
      </c>
      <c r="D42" s="109" t="str">
        <f>VLOOKUP(A42,[3]Sheet1!A:E,4,FALSE)</f>
        <v>Lewisham LEEP Pulmonary Rehabilitation Programme</v>
      </c>
      <c r="E42" s="109" t="str">
        <f>VLOOKUP(A42,[3]Sheet1!A:E,5,FALSE)</f>
        <v>Lewisham and Greenwich NHS Trust</v>
      </c>
      <c r="F42" s="109" t="s">
        <v>742</v>
      </c>
      <c r="G42" s="110">
        <v>52</v>
      </c>
      <c r="H42" s="110">
        <v>12</v>
      </c>
      <c r="I42" s="112">
        <v>26</v>
      </c>
      <c r="J42" s="110" t="s">
        <v>752</v>
      </c>
      <c r="K42" s="113">
        <v>100</v>
      </c>
      <c r="L42" s="110">
        <v>27</v>
      </c>
      <c r="M42" s="111">
        <v>55</v>
      </c>
      <c r="N42" s="110">
        <v>27</v>
      </c>
      <c r="O42" s="113">
        <v>100</v>
      </c>
      <c r="P42" s="110">
        <v>0</v>
      </c>
      <c r="Q42" s="114" t="s">
        <v>122</v>
      </c>
      <c r="R42" s="110">
        <v>14</v>
      </c>
      <c r="S42" s="112">
        <v>58</v>
      </c>
    </row>
    <row r="43" spans="1:19" s="74" customFormat="1" x14ac:dyDescent="0.25">
      <c r="A43" s="74" t="s">
        <v>875</v>
      </c>
      <c r="B43" s="103" t="s">
        <v>856</v>
      </c>
      <c r="C43" s="109" t="str">
        <f>VLOOKUP(A43,[3]Sheet1!A:E,3,FALSE)</f>
        <v xml:space="preserve">South East London Integrated Care System </v>
      </c>
      <c r="D43" s="109" t="str">
        <f>VLOOKUP(A43,[3]Sheet1!A:E,4,FALSE)</f>
        <v>Bromley Pulmonary Rehabilitation</v>
      </c>
      <c r="E43" s="109" t="str">
        <f>VLOOKUP(A43,[3]Sheet1!A:E,5,FALSE)</f>
        <v>Bromley Healthcare</v>
      </c>
      <c r="F43" s="109" t="s">
        <v>742</v>
      </c>
      <c r="G43" s="110">
        <v>24</v>
      </c>
      <c r="H43" s="110">
        <v>6</v>
      </c>
      <c r="I43" s="112">
        <v>46</v>
      </c>
      <c r="J43" s="110">
        <v>8</v>
      </c>
      <c r="K43" s="113">
        <v>100</v>
      </c>
      <c r="L43" s="110">
        <v>20</v>
      </c>
      <c r="M43" s="113">
        <v>83</v>
      </c>
      <c r="N43" s="110">
        <v>20</v>
      </c>
      <c r="O43" s="113">
        <v>100</v>
      </c>
      <c r="P43" s="110" t="s">
        <v>752</v>
      </c>
      <c r="Q43" s="110" t="s">
        <v>753</v>
      </c>
      <c r="R43" s="110" t="s">
        <v>752</v>
      </c>
      <c r="S43" s="110" t="s">
        <v>753</v>
      </c>
    </row>
    <row r="44" spans="1:19" s="74" customFormat="1" x14ac:dyDescent="0.25">
      <c r="A44" s="74" t="s">
        <v>876</v>
      </c>
      <c r="B44" s="103" t="s">
        <v>856</v>
      </c>
      <c r="C44" s="109" t="str">
        <f>VLOOKUP(A44,[3]Sheet1!A:E,3,FALSE)</f>
        <v xml:space="preserve">South East London Integrated Care System </v>
      </c>
      <c r="D44" s="109" t="str">
        <f>VLOOKUP(A44,[3]Sheet1!A:E,4,FALSE)</f>
        <v>Greenwich Pulmonary Rehabilitation Team</v>
      </c>
      <c r="E44" s="109" t="str">
        <f>VLOOKUP(A44,[3]Sheet1!A:E,5,FALSE)</f>
        <v>Oxleas NHS Foundation Trust</v>
      </c>
      <c r="F44" s="109" t="s">
        <v>742</v>
      </c>
      <c r="G44" s="110">
        <v>85</v>
      </c>
      <c r="H44" s="110">
        <v>26</v>
      </c>
      <c r="I44" s="112">
        <v>46</v>
      </c>
      <c r="J44" s="110">
        <v>28</v>
      </c>
      <c r="K44" s="112">
        <v>93</v>
      </c>
      <c r="L44" s="110">
        <v>40</v>
      </c>
      <c r="M44" s="112">
        <v>62</v>
      </c>
      <c r="N44" s="110">
        <v>40</v>
      </c>
      <c r="O44" s="113">
        <v>100</v>
      </c>
      <c r="P44" s="110">
        <v>14</v>
      </c>
      <c r="Q44" s="113">
        <v>70</v>
      </c>
      <c r="R44" s="110">
        <v>0</v>
      </c>
      <c r="S44" s="114" t="s">
        <v>122</v>
      </c>
    </row>
    <row r="45" spans="1:19" s="74" customFormat="1" x14ac:dyDescent="0.25">
      <c r="A45" s="74" t="s">
        <v>877</v>
      </c>
      <c r="B45" s="103" t="s">
        <v>856</v>
      </c>
      <c r="C45" s="109" t="str">
        <f>VLOOKUP(A45,[3]Sheet1!A:E,3,FALSE)</f>
        <v xml:space="preserve">South East London Integrated Care System </v>
      </c>
      <c r="D45" s="109" t="str">
        <f>VLOOKUP(A45,[3]Sheet1!A:E,4,FALSE)</f>
        <v>Bexley CCG Pulmonary Rehabilitation</v>
      </c>
      <c r="E45" s="109" t="str">
        <f>VLOOKUP(A45,[3]Sheet1!A:E,5,FALSE)</f>
        <v>Respiricare Limited</v>
      </c>
      <c r="F45" s="109" t="s">
        <v>742</v>
      </c>
      <c r="G45" s="110">
        <v>18</v>
      </c>
      <c r="H45" s="110">
        <v>5</v>
      </c>
      <c r="I45" s="112">
        <v>29</v>
      </c>
      <c r="J45" s="110">
        <v>11</v>
      </c>
      <c r="K45" s="112">
        <v>85</v>
      </c>
      <c r="L45" s="110">
        <v>15</v>
      </c>
      <c r="M45" s="113">
        <v>83</v>
      </c>
      <c r="N45" s="110">
        <v>15</v>
      </c>
      <c r="O45" s="113">
        <v>100</v>
      </c>
      <c r="P45" s="110">
        <v>5</v>
      </c>
      <c r="Q45" s="112">
        <v>50</v>
      </c>
      <c r="R45" s="110">
        <v>11</v>
      </c>
      <c r="S45" s="112">
        <v>73</v>
      </c>
    </row>
    <row r="46" spans="1:19" s="74" customFormat="1" x14ac:dyDescent="0.25">
      <c r="A46" s="74" t="s">
        <v>878</v>
      </c>
      <c r="B46" s="103" t="s">
        <v>856</v>
      </c>
      <c r="C46" s="109" t="str">
        <f>VLOOKUP(A46,[3]Sheet1!A:E,3,FALSE)</f>
        <v xml:space="preserve">South West London Health and Care Partnership </v>
      </c>
      <c r="D46" s="109" t="str">
        <f>VLOOKUP(A46,[3]Sheet1!A:E,4,FALSE)</f>
        <v>Hounslow Community Respiratory Team</v>
      </c>
      <c r="E46" s="109" t="str">
        <f>VLOOKUP(A46,[3]Sheet1!A:E,5,FALSE)</f>
        <v>BOC LTD</v>
      </c>
      <c r="F46" s="109" t="s">
        <v>742</v>
      </c>
      <c r="G46" s="110">
        <v>63</v>
      </c>
      <c r="H46" s="110">
        <v>29</v>
      </c>
      <c r="I46" s="113">
        <v>58</v>
      </c>
      <c r="J46" s="110" t="s">
        <v>752</v>
      </c>
      <c r="K46" s="113">
        <v>100</v>
      </c>
      <c r="L46" s="110">
        <v>55</v>
      </c>
      <c r="M46" s="113">
        <v>89</v>
      </c>
      <c r="N46" s="110">
        <v>55</v>
      </c>
      <c r="O46" s="113">
        <v>100</v>
      </c>
      <c r="P46" s="110" t="s">
        <v>752</v>
      </c>
      <c r="Q46" s="113">
        <v>100</v>
      </c>
      <c r="R46" s="110">
        <v>28</v>
      </c>
      <c r="S46" s="111">
        <v>51</v>
      </c>
    </row>
    <row r="47" spans="1:19" s="74" customFormat="1" x14ac:dyDescent="0.25">
      <c r="A47" s="74" t="s">
        <v>879</v>
      </c>
      <c r="B47" s="103" t="s">
        <v>856</v>
      </c>
      <c r="C47" s="109" t="str">
        <f>VLOOKUP(A47,[3]Sheet1!A:E,3,FALSE)</f>
        <v xml:space="preserve">South West London Health and Care Partnership </v>
      </c>
      <c r="D47" s="109" t="str">
        <f>VLOOKUP(A47,[3]Sheet1!A:E,4,FALSE)</f>
        <v>Merton Pulmonary Rehabilitation Service</v>
      </c>
      <c r="E47" s="109" t="str">
        <f>VLOOKUP(A47,[3]Sheet1!A:E,5,FALSE)</f>
        <v>Central London Community Healthcare NHS Trust</v>
      </c>
      <c r="F47" s="109" t="s">
        <v>742</v>
      </c>
      <c r="G47" s="110">
        <v>48</v>
      </c>
      <c r="H47" s="110">
        <v>44</v>
      </c>
      <c r="I47" s="113">
        <v>98</v>
      </c>
      <c r="J47" s="110">
        <v>9</v>
      </c>
      <c r="K47" s="112">
        <v>56</v>
      </c>
      <c r="L47" s="110">
        <v>41</v>
      </c>
      <c r="M47" s="113">
        <v>87</v>
      </c>
      <c r="N47" s="110">
        <v>39</v>
      </c>
      <c r="O47" s="112">
        <v>95</v>
      </c>
      <c r="P47" s="110">
        <v>7</v>
      </c>
      <c r="Q47" s="112">
        <v>50</v>
      </c>
      <c r="R47" s="110">
        <v>32</v>
      </c>
      <c r="S47" s="112">
        <v>84</v>
      </c>
    </row>
    <row r="48" spans="1:19" s="74" customFormat="1" x14ac:dyDescent="0.25">
      <c r="A48" s="74" t="s">
        <v>880</v>
      </c>
      <c r="B48" s="103" t="s">
        <v>856</v>
      </c>
      <c r="C48" s="109" t="str">
        <f>VLOOKUP(A48,[3]Sheet1!A:E,3,FALSE)</f>
        <v xml:space="preserve">South West London Health and Care Partnership </v>
      </c>
      <c r="D48" s="109" t="str">
        <f>VLOOKUP(A48,[3]Sheet1!A:E,4,FALSE)</f>
        <v>Croydon Pulmonary Rehabilitation Programme</v>
      </c>
      <c r="E48" s="109" t="str">
        <f>VLOOKUP(A48,[3]Sheet1!A:E,5,FALSE)</f>
        <v>Croydon Health Services NHS Trust</v>
      </c>
      <c r="F48" s="109" t="s">
        <v>742</v>
      </c>
      <c r="G48" s="110">
        <v>122</v>
      </c>
      <c r="H48" s="110">
        <v>15</v>
      </c>
      <c r="I48" s="112">
        <v>28</v>
      </c>
      <c r="J48" s="110">
        <v>69</v>
      </c>
      <c r="K48" s="112">
        <v>92</v>
      </c>
      <c r="L48" s="110">
        <v>40</v>
      </c>
      <c r="M48" s="112">
        <v>66</v>
      </c>
      <c r="N48" s="110">
        <v>40</v>
      </c>
      <c r="O48" s="113">
        <v>100</v>
      </c>
      <c r="P48" s="110">
        <v>18</v>
      </c>
      <c r="Q48" s="112">
        <v>46</v>
      </c>
      <c r="R48" s="110">
        <v>31</v>
      </c>
      <c r="S48" s="113">
        <v>89</v>
      </c>
    </row>
    <row r="49" spans="1:19" s="74" customFormat="1" x14ac:dyDescent="0.25">
      <c r="A49" s="74" t="s">
        <v>881</v>
      </c>
      <c r="B49" s="103" t="s">
        <v>856</v>
      </c>
      <c r="C49" s="109" t="str">
        <f>VLOOKUP(A49,[3]Sheet1!A:E,3,FALSE)</f>
        <v xml:space="preserve">South West London Health and Care Partnership </v>
      </c>
      <c r="D49" s="109" t="str">
        <f>VLOOKUP(A49,[3]Sheet1!A:E,4,FALSE)</f>
        <v>Richmond Respiratory Care Team</v>
      </c>
      <c r="E49" s="109" t="str">
        <f>VLOOKUP(A49,[3]Sheet1!A:E,5,FALSE)</f>
        <v>Hounslow and Richmond Community Healthcare NHS Trust</v>
      </c>
      <c r="F49" s="109" t="s">
        <v>742</v>
      </c>
      <c r="G49" s="110">
        <v>16</v>
      </c>
      <c r="H49" s="110">
        <v>14</v>
      </c>
      <c r="I49" s="113">
        <v>88</v>
      </c>
      <c r="J49" s="110">
        <v>10</v>
      </c>
      <c r="K49" s="113">
        <v>100</v>
      </c>
      <c r="L49" s="110">
        <v>10</v>
      </c>
      <c r="M49" s="112">
        <v>62</v>
      </c>
      <c r="N49" s="110">
        <v>10</v>
      </c>
      <c r="O49" s="113">
        <v>100</v>
      </c>
      <c r="P49" s="110" t="s">
        <v>752</v>
      </c>
      <c r="Q49" s="110" t="s">
        <v>753</v>
      </c>
      <c r="R49" s="110">
        <v>6</v>
      </c>
      <c r="S49" s="112">
        <v>60</v>
      </c>
    </row>
    <row r="50" spans="1:19" s="74" customFormat="1" x14ac:dyDescent="0.25">
      <c r="A50" s="74" t="s">
        <v>882</v>
      </c>
      <c r="B50" s="103" t="s">
        <v>856</v>
      </c>
      <c r="C50" s="109" t="str">
        <f>VLOOKUP(A50,[3]Sheet1!A:E,3,FALSE)</f>
        <v xml:space="preserve">South West London Health and Care Partnership </v>
      </c>
      <c r="D50" s="109" t="str">
        <f>VLOOKUP(A50,[3]Sheet1!A:E,4,FALSE)</f>
        <v>Wandsworth Pulmonary Rehabilitation Service</v>
      </c>
      <c r="E50" s="109" t="str">
        <f>VLOOKUP(A50,[3]Sheet1!A:E,5,FALSE)</f>
        <v>St George's University Hospitals NHS Foundation Trust</v>
      </c>
      <c r="F50" s="109" t="s">
        <v>742</v>
      </c>
      <c r="G50" s="110">
        <v>208</v>
      </c>
      <c r="H50" s="110">
        <v>146</v>
      </c>
      <c r="I50" s="113">
        <v>92</v>
      </c>
      <c r="J50" s="110" t="s">
        <v>752</v>
      </c>
      <c r="K50" s="110" t="s">
        <v>753</v>
      </c>
      <c r="L50" s="110">
        <v>84</v>
      </c>
      <c r="M50" s="111">
        <v>49</v>
      </c>
      <c r="N50" s="110">
        <v>46</v>
      </c>
      <c r="O50" s="111">
        <v>55</v>
      </c>
      <c r="P50" s="110">
        <v>7</v>
      </c>
      <c r="Q50" s="112">
        <v>64</v>
      </c>
      <c r="R50" s="110">
        <v>29</v>
      </c>
      <c r="S50" s="111">
        <v>41</v>
      </c>
    </row>
    <row r="51" spans="1:19" s="74" customFormat="1" x14ac:dyDescent="0.25">
      <c r="A51" s="74" t="s">
        <v>883</v>
      </c>
      <c r="B51" s="103" t="s">
        <v>856</v>
      </c>
      <c r="C51" s="109" t="str">
        <f>VLOOKUP(A51,[3]Sheet1!A:E,3,FALSE)</f>
        <v xml:space="preserve">South West London Health and Care Partnership </v>
      </c>
      <c r="D51" s="109" t="str">
        <f>VLOOKUP(A51,[3]Sheet1!A:E,4,FALSE)</f>
        <v>Sutton Community Respiratory Service</v>
      </c>
      <c r="E51" s="109" t="str">
        <f>VLOOKUP(A51,[3]Sheet1!A:E,5,FALSE)</f>
        <v>The Royal Marsden NHS Foundation Trust</v>
      </c>
      <c r="F51" s="109" t="s">
        <v>742</v>
      </c>
      <c r="G51" s="110">
        <v>50</v>
      </c>
      <c r="H51" s="110">
        <v>34</v>
      </c>
      <c r="I51" s="113">
        <v>81</v>
      </c>
      <c r="J51" s="110">
        <v>8</v>
      </c>
      <c r="K51" s="112">
        <v>27</v>
      </c>
      <c r="L51" s="110">
        <v>31</v>
      </c>
      <c r="M51" s="112">
        <v>66</v>
      </c>
      <c r="N51" s="110">
        <v>31</v>
      </c>
      <c r="O51" s="113">
        <v>100</v>
      </c>
      <c r="P51" s="110">
        <v>13</v>
      </c>
      <c r="Q51" s="113">
        <v>72</v>
      </c>
      <c r="R51" s="110">
        <v>27</v>
      </c>
      <c r="S51" s="113">
        <v>87</v>
      </c>
    </row>
    <row r="52" spans="1:19" s="74" customFormat="1" x14ac:dyDescent="0.25">
      <c r="A52" s="74" t="s">
        <v>884</v>
      </c>
      <c r="B52" s="103" t="s">
        <v>856</v>
      </c>
      <c r="C52" s="109" t="str">
        <f>VLOOKUP(A52,[3]Sheet1!A:E,3,FALSE)</f>
        <v xml:space="preserve">South West London Health and Care Partnership </v>
      </c>
      <c r="D52" s="109" t="str">
        <f>VLOOKUP(A52,[3]Sheet1!A:E,4,FALSE)</f>
        <v>Surrey Downs Health and Care Pulmonary Rehabilitation Service</v>
      </c>
      <c r="E52" s="109" t="str">
        <f>VLOOKUP(A52,[3]Sheet1!A:E,5,FALSE)</f>
        <v>Epsom and St Helier University Hospitals NHS Trust</v>
      </c>
      <c r="F52" s="109" t="s">
        <v>742</v>
      </c>
      <c r="G52" s="110">
        <v>44</v>
      </c>
      <c r="H52" s="110">
        <v>5</v>
      </c>
      <c r="I52" s="112">
        <v>12</v>
      </c>
      <c r="J52" s="110">
        <v>32</v>
      </c>
      <c r="K52" s="113">
        <v>100</v>
      </c>
      <c r="L52" s="110">
        <v>29</v>
      </c>
      <c r="M52" s="112">
        <v>67</v>
      </c>
      <c r="N52" s="110">
        <v>29</v>
      </c>
      <c r="O52" s="113">
        <v>100</v>
      </c>
      <c r="P52" s="110">
        <v>15</v>
      </c>
      <c r="Q52" s="112">
        <v>56</v>
      </c>
      <c r="R52" s="110">
        <v>25</v>
      </c>
      <c r="S52" s="113">
        <v>86</v>
      </c>
    </row>
    <row r="53" spans="1:19" s="74" customFormat="1" x14ac:dyDescent="0.25">
      <c r="A53" s="74" t="s">
        <v>885</v>
      </c>
      <c r="B53" s="103" t="s">
        <v>856</v>
      </c>
      <c r="C53" s="116" t="str">
        <f>VLOOKUP(A53,[3]Sheet1!A:E,3,FALSE)</f>
        <v xml:space="preserve">South West London Health and Care Partnership </v>
      </c>
      <c r="D53" s="116" t="str">
        <f>VLOOKUP(A53,[3]Sheet1!A:E,4,FALSE)</f>
        <v>Your Healthcare Pulmonary Rehabilitation Service</v>
      </c>
      <c r="E53" s="116" t="str">
        <f>VLOOKUP(A53,[3]Sheet1!A:E,5,FALSE)</f>
        <v>Your Healthcare</v>
      </c>
      <c r="F53" s="116" t="s">
        <v>742</v>
      </c>
      <c r="G53" s="117">
        <v>17</v>
      </c>
      <c r="H53" s="117" t="s">
        <v>752</v>
      </c>
      <c r="I53" s="117" t="s">
        <v>753</v>
      </c>
      <c r="J53" s="117">
        <v>17</v>
      </c>
      <c r="K53" s="118">
        <v>100</v>
      </c>
      <c r="L53" s="117">
        <v>17</v>
      </c>
      <c r="M53" s="118">
        <v>100</v>
      </c>
      <c r="N53" s="117">
        <v>17</v>
      </c>
      <c r="O53" s="118">
        <v>100</v>
      </c>
      <c r="P53" s="117">
        <v>7</v>
      </c>
      <c r="Q53" s="119">
        <v>41</v>
      </c>
      <c r="R53" s="117">
        <v>15</v>
      </c>
      <c r="S53" s="118">
        <v>88</v>
      </c>
    </row>
    <row r="54" spans="1:19" s="74" customFormat="1" x14ac:dyDescent="0.25">
      <c r="A54" s="74" t="s">
        <v>886</v>
      </c>
      <c r="B54" s="103" t="s">
        <v>783</v>
      </c>
      <c r="C54" s="109" t="str">
        <f>VLOOKUP(A54,[3]Sheet1!A:E,3,FALSE)</f>
        <v xml:space="preserve">Coventry and Warwickshire </v>
      </c>
      <c r="D54" s="104" t="str">
        <f>VLOOKUP(A54,[3]Sheet1!A:E,4,FALSE)</f>
        <v>Atrium Coventry and Warwickshire Pulmonary Rehabilitation Service</v>
      </c>
      <c r="E54" s="104" t="str">
        <f>VLOOKUP(A54,[3]Sheet1!A:E,5,FALSE)</f>
        <v>Atrium Health Ltd</v>
      </c>
      <c r="F54" s="104" t="s">
        <v>742</v>
      </c>
      <c r="G54" s="105">
        <v>21</v>
      </c>
      <c r="H54" s="105">
        <v>8</v>
      </c>
      <c r="I54" s="107">
        <v>38</v>
      </c>
      <c r="J54" s="105" t="s">
        <v>752</v>
      </c>
      <c r="K54" s="105" t="s">
        <v>753</v>
      </c>
      <c r="L54" s="105">
        <v>19</v>
      </c>
      <c r="M54" s="106">
        <v>90</v>
      </c>
      <c r="N54" s="105">
        <v>19</v>
      </c>
      <c r="O54" s="106">
        <v>100</v>
      </c>
      <c r="P54" s="105">
        <v>14</v>
      </c>
      <c r="Q54" s="106">
        <v>74</v>
      </c>
      <c r="R54" s="105">
        <v>14</v>
      </c>
      <c r="S54" s="106">
        <v>100</v>
      </c>
    </row>
    <row r="55" spans="1:19" s="74" customFormat="1" x14ac:dyDescent="0.25">
      <c r="A55" s="74" t="s">
        <v>887</v>
      </c>
      <c r="B55" s="103" t="s">
        <v>783</v>
      </c>
      <c r="C55" s="109" t="str">
        <f>VLOOKUP(A55,[3]Sheet1!A:E,3,FALSE)</f>
        <v xml:space="preserve">Coventry and Warwickshire Health and Care Partnership </v>
      </c>
      <c r="D55" s="109" t="str">
        <f>VLOOKUP(A55,[3]Sheet1!A:E,4,FALSE)</f>
        <v>George Elliot Hospital Pulmonary Rehabilitation - Physiotherapy</v>
      </c>
      <c r="E55" s="109" t="str">
        <f>VLOOKUP(A55,[3]Sheet1!A:E,5,FALSE)</f>
        <v>George Eliot Hospital NHS Trust</v>
      </c>
      <c r="F55" s="109" t="s">
        <v>742</v>
      </c>
      <c r="G55" s="110">
        <v>29</v>
      </c>
      <c r="H55" s="110" t="s">
        <v>752</v>
      </c>
      <c r="I55" s="110" t="s">
        <v>753</v>
      </c>
      <c r="J55" s="110">
        <v>0</v>
      </c>
      <c r="K55" s="111">
        <v>0</v>
      </c>
      <c r="L55" s="110">
        <v>24</v>
      </c>
      <c r="M55" s="113">
        <v>86</v>
      </c>
      <c r="N55" s="110">
        <v>8</v>
      </c>
      <c r="O55" s="111">
        <v>33</v>
      </c>
      <c r="P55" s="110">
        <v>11</v>
      </c>
      <c r="Q55" s="112">
        <v>46</v>
      </c>
      <c r="R55" s="110">
        <v>8</v>
      </c>
      <c r="S55" s="112">
        <v>73</v>
      </c>
    </row>
    <row r="56" spans="1:19" s="74" customFormat="1" x14ac:dyDescent="0.25">
      <c r="A56" s="74" t="s">
        <v>888</v>
      </c>
      <c r="B56" s="103" t="s">
        <v>783</v>
      </c>
      <c r="C56" s="109" t="str">
        <f>VLOOKUP(A56,[3]Sheet1!A:E,3,FALSE)</f>
        <v xml:space="preserve">Coventry and Warwickshire Health and Care Partnership </v>
      </c>
      <c r="D56" s="109" t="str">
        <f>VLOOKUP(A56,[3]Sheet1!A:E,4,FALSE)</f>
        <v>South Warwickshire Physiotherapy Services</v>
      </c>
      <c r="E56" s="109" t="str">
        <f>VLOOKUP(A56,[3]Sheet1!A:E,5,FALSE)</f>
        <v>South Warwickshire NHS Foundation Trust</v>
      </c>
      <c r="F56" s="109" t="s">
        <v>742</v>
      </c>
      <c r="G56" s="110">
        <v>52</v>
      </c>
      <c r="H56" s="110">
        <v>29</v>
      </c>
      <c r="I56" s="113">
        <v>56</v>
      </c>
      <c r="J56" s="110">
        <v>22</v>
      </c>
      <c r="K56" s="112">
        <v>76</v>
      </c>
      <c r="L56" s="110">
        <v>31</v>
      </c>
      <c r="M56" s="112">
        <v>60</v>
      </c>
      <c r="N56" s="110" t="s">
        <v>752</v>
      </c>
      <c r="O56" s="110" t="s">
        <v>753</v>
      </c>
      <c r="P56" s="110">
        <v>14</v>
      </c>
      <c r="Q56" s="113">
        <v>88</v>
      </c>
      <c r="R56" s="110">
        <v>0</v>
      </c>
      <c r="S56" s="114" t="s">
        <v>122</v>
      </c>
    </row>
    <row r="57" spans="1:19" s="74" customFormat="1" x14ac:dyDescent="0.25">
      <c r="A57" s="74" t="s">
        <v>889</v>
      </c>
      <c r="B57" s="103" t="s">
        <v>783</v>
      </c>
      <c r="C57" s="109" t="str">
        <f>VLOOKUP(A57,[3]Sheet1!A:E,3,FALSE)</f>
        <v xml:space="preserve">Herefordshire and Worcestshire Health and Care NHS Trust </v>
      </c>
      <c r="D57" s="109" t="str">
        <f>VLOOKUP(A57,[3]Sheet1!A:E,4,FALSE)</f>
        <v>Worcestershire COPD Team</v>
      </c>
      <c r="E57" s="109" t="str">
        <f>VLOOKUP(A57,[3]Sheet1!A:E,5,FALSE)</f>
        <v>Worcestershire Acute Hospitals NHS Trust</v>
      </c>
      <c r="F57" s="109" t="s">
        <v>742</v>
      </c>
      <c r="G57" s="110">
        <v>81</v>
      </c>
      <c r="H57" s="110">
        <v>19</v>
      </c>
      <c r="I57" s="112">
        <v>25</v>
      </c>
      <c r="J57" s="110">
        <v>53</v>
      </c>
      <c r="K57" s="112">
        <v>85</v>
      </c>
      <c r="L57" s="110">
        <v>54</v>
      </c>
      <c r="M57" s="112">
        <v>68</v>
      </c>
      <c r="N57" s="110">
        <v>54</v>
      </c>
      <c r="O57" s="113">
        <v>100</v>
      </c>
      <c r="P57" s="110">
        <v>11</v>
      </c>
      <c r="Q57" s="111">
        <v>30</v>
      </c>
      <c r="R57" s="110">
        <v>26</v>
      </c>
      <c r="S57" s="111">
        <v>48</v>
      </c>
    </row>
    <row r="58" spans="1:19" s="74" customFormat="1" x14ac:dyDescent="0.25">
      <c r="A58" s="74" t="s">
        <v>890</v>
      </c>
      <c r="B58" s="103" t="s">
        <v>783</v>
      </c>
      <c r="C58" s="109" t="str">
        <f>VLOOKUP(A58,[3]Sheet1!A:E,3,FALSE)</f>
        <v xml:space="preserve">Joined Up Care Derbyshire </v>
      </c>
      <c r="D58" s="109" t="str">
        <f>VLOOKUP(A58,[3]Sheet1!A:E,4,FALSE)</f>
        <v>North Derbyshire Community Respiratory Service</v>
      </c>
      <c r="E58" s="109" t="str">
        <f>VLOOKUP(A58,[3]Sheet1!A:E,5,FALSE)</f>
        <v>Derbyshire Community Health Services NHS Foundation Trust</v>
      </c>
      <c r="F58" s="109" t="s">
        <v>742</v>
      </c>
      <c r="G58" s="110">
        <v>131</v>
      </c>
      <c r="H58" s="110">
        <v>14</v>
      </c>
      <c r="I58" s="112">
        <v>13</v>
      </c>
      <c r="J58" s="110">
        <v>16</v>
      </c>
      <c r="K58" s="112">
        <v>13</v>
      </c>
      <c r="L58" s="110">
        <v>89</v>
      </c>
      <c r="M58" s="112">
        <v>74</v>
      </c>
      <c r="N58" s="110">
        <v>89</v>
      </c>
      <c r="O58" s="113">
        <v>100</v>
      </c>
      <c r="P58" s="110">
        <v>30</v>
      </c>
      <c r="Q58" s="112">
        <v>48</v>
      </c>
      <c r="R58" s="110">
        <v>43</v>
      </c>
      <c r="S58" s="111">
        <v>51</v>
      </c>
    </row>
    <row r="59" spans="1:19" s="74" customFormat="1" x14ac:dyDescent="0.25">
      <c r="A59" s="74" t="s">
        <v>891</v>
      </c>
      <c r="B59" s="103" t="s">
        <v>783</v>
      </c>
      <c r="C59" s="109" t="str">
        <f>VLOOKUP(A59,[3]Sheet1!A:E,3,FALSE)</f>
        <v xml:space="preserve">Joined Up Care Derbyshire </v>
      </c>
      <c r="D59" s="109" t="str">
        <f>VLOOKUP(A59,[3]Sheet1!A:E,4,FALSE)</f>
        <v>Derby and Burton ImpACT+</v>
      </c>
      <c r="E59" s="109" t="str">
        <f>VLOOKUP(A59,[3]Sheet1!A:E,5,FALSE)</f>
        <v>University Hospitals of Derby and Burton NHS Foundation Trust</v>
      </c>
      <c r="F59" s="109" t="s">
        <v>742</v>
      </c>
      <c r="G59" s="110">
        <v>117</v>
      </c>
      <c r="H59" s="110">
        <v>14</v>
      </c>
      <c r="I59" s="112">
        <v>12</v>
      </c>
      <c r="J59" s="110">
        <v>113</v>
      </c>
      <c r="K59" s="113">
        <v>97</v>
      </c>
      <c r="L59" s="110">
        <v>89</v>
      </c>
      <c r="M59" s="112">
        <v>77</v>
      </c>
      <c r="N59" s="110">
        <v>88</v>
      </c>
      <c r="O59" s="112">
        <v>99</v>
      </c>
      <c r="P59" s="110">
        <v>61</v>
      </c>
      <c r="Q59" s="113">
        <v>72</v>
      </c>
      <c r="R59" s="110">
        <v>70</v>
      </c>
      <c r="S59" s="113">
        <v>86</v>
      </c>
    </row>
    <row r="60" spans="1:19" s="74" customFormat="1" x14ac:dyDescent="0.25">
      <c r="A60" s="74" t="s">
        <v>892</v>
      </c>
      <c r="B60" s="103" t="s">
        <v>783</v>
      </c>
      <c r="C60" s="109" t="str">
        <f>VLOOKUP(A60,[3]Sheet1!A:E,3,FALSE)</f>
        <v xml:space="preserve">Leicester, Leicestershire and Rutland </v>
      </c>
      <c r="D60" s="109" t="str">
        <f>VLOOKUP(A60,[3]Sheet1!A:E,4,FALSE)</f>
        <v>Leicestershire Partnership Pulmonary Rehabilitation Team</v>
      </c>
      <c r="E60" s="109" t="str">
        <f>VLOOKUP(A60,[3]Sheet1!A:E,5,FALSE)</f>
        <v>Leicestershire Partnership NHS Trust</v>
      </c>
      <c r="F60" s="109" t="s">
        <v>742</v>
      </c>
      <c r="G60" s="110">
        <v>294</v>
      </c>
      <c r="H60" s="110">
        <v>53</v>
      </c>
      <c r="I60" s="112">
        <v>20</v>
      </c>
      <c r="J60" s="110">
        <v>249</v>
      </c>
      <c r="K60" s="113">
        <v>97</v>
      </c>
      <c r="L60" s="110">
        <v>185</v>
      </c>
      <c r="M60" s="112">
        <v>68</v>
      </c>
      <c r="N60" s="110">
        <v>169</v>
      </c>
      <c r="O60" s="112">
        <v>91</v>
      </c>
      <c r="P60" s="110">
        <v>84</v>
      </c>
      <c r="Q60" s="112">
        <v>55</v>
      </c>
      <c r="R60" s="110">
        <v>120</v>
      </c>
      <c r="S60" s="112">
        <v>80</v>
      </c>
    </row>
    <row r="61" spans="1:19" s="74" customFormat="1" x14ac:dyDescent="0.25">
      <c r="A61" s="74" t="s">
        <v>893</v>
      </c>
      <c r="B61" s="103" t="s">
        <v>783</v>
      </c>
      <c r="C61" s="109" t="str">
        <f>VLOOKUP(A61,[3]Sheet1!A:E,3,FALSE)</f>
        <v xml:space="preserve">Leicester, Leicestershire and Rutland </v>
      </c>
      <c r="D61" s="109" t="str">
        <f>VLOOKUP(A61,[3]Sheet1!A:E,4,FALSE)</f>
        <v>Glenfield and Leicester Hospitals Pulmonary Rehabilitation Programme</v>
      </c>
      <c r="E61" s="109" t="str">
        <f>VLOOKUP(A61,[3]Sheet1!A:E,5,FALSE)</f>
        <v>University Hospitals of Leicester NHS Trust</v>
      </c>
      <c r="F61" s="109" t="s">
        <v>742</v>
      </c>
      <c r="G61" s="110">
        <v>165</v>
      </c>
      <c r="H61" s="110">
        <v>22</v>
      </c>
      <c r="I61" s="112">
        <v>24</v>
      </c>
      <c r="J61" s="110">
        <v>68</v>
      </c>
      <c r="K61" s="112">
        <v>80</v>
      </c>
      <c r="L61" s="110">
        <v>67</v>
      </c>
      <c r="M61" s="112">
        <v>66</v>
      </c>
      <c r="N61" s="110">
        <v>33</v>
      </c>
      <c r="O61" s="111">
        <v>49</v>
      </c>
      <c r="P61" s="110">
        <v>30</v>
      </c>
      <c r="Q61" s="112">
        <v>58</v>
      </c>
      <c r="R61" s="110">
        <v>41</v>
      </c>
      <c r="S61" s="112">
        <v>79</v>
      </c>
    </row>
    <row r="62" spans="1:19" s="74" customFormat="1" x14ac:dyDescent="0.25">
      <c r="A62" s="74" t="s">
        <v>894</v>
      </c>
      <c r="B62" s="103" t="s">
        <v>783</v>
      </c>
      <c r="C62" s="109" t="str">
        <f>VLOOKUP(A62,[3]Sheet1!A:E,3,FALSE)</f>
        <v>Lincolnshire</v>
      </c>
      <c r="D62" s="109" t="str">
        <f>VLOOKUP(A62,[3]Sheet1!A:E,4,FALSE)</f>
        <v>Lincolnshire Community Health Services Pulmonary Rehabilitation Service</v>
      </c>
      <c r="E62" s="109" t="str">
        <f>VLOOKUP(A62,[3]Sheet1!A:E,5,FALSE)</f>
        <v>Lincolnshire Community Health Services NHS Trust</v>
      </c>
      <c r="F62" s="109" t="s">
        <v>742</v>
      </c>
      <c r="G62" s="110">
        <v>55</v>
      </c>
      <c r="H62" s="110" t="s">
        <v>752</v>
      </c>
      <c r="I62" s="110" t="s">
        <v>753</v>
      </c>
      <c r="J62" s="110">
        <v>42</v>
      </c>
      <c r="K62" s="113">
        <v>100</v>
      </c>
      <c r="L62" s="110">
        <v>43</v>
      </c>
      <c r="M62" s="112">
        <v>78</v>
      </c>
      <c r="N62" s="110">
        <v>43</v>
      </c>
      <c r="O62" s="113">
        <v>100</v>
      </c>
      <c r="P62" s="110">
        <v>11</v>
      </c>
      <c r="Q62" s="111">
        <v>34</v>
      </c>
      <c r="R62" s="110">
        <v>35</v>
      </c>
      <c r="S62" s="113">
        <v>85</v>
      </c>
    </row>
    <row r="63" spans="1:19" s="74" customFormat="1" x14ac:dyDescent="0.25">
      <c r="A63" s="74" t="s">
        <v>895</v>
      </c>
      <c r="B63" s="103" t="s">
        <v>783</v>
      </c>
      <c r="C63" s="109" t="str">
        <f>VLOOKUP(A63,[3]Sheet1!A:E,3,FALSE)</f>
        <v xml:space="preserve">Live Healthy Live Happy Birmingham and Solihull </v>
      </c>
      <c r="D63" s="109" t="str">
        <f>VLOOKUP(A63,[3]Sheet1!A:E,4,FALSE)</f>
        <v>BCHC Community Respiratory Service</v>
      </c>
      <c r="E63" s="109" t="str">
        <f>VLOOKUP(A63,[3]Sheet1!A:E,5,FALSE)</f>
        <v>Birmingham Community Healthcare NHS Foundation Trust</v>
      </c>
      <c r="F63" s="109" t="s">
        <v>742</v>
      </c>
      <c r="G63" s="110">
        <v>87</v>
      </c>
      <c r="H63" s="110">
        <v>10</v>
      </c>
      <c r="I63" s="112">
        <v>15</v>
      </c>
      <c r="J63" s="110">
        <v>68</v>
      </c>
      <c r="K63" s="113">
        <v>99</v>
      </c>
      <c r="L63" s="110">
        <v>37</v>
      </c>
      <c r="M63" s="111">
        <v>51</v>
      </c>
      <c r="N63" s="110">
        <v>36</v>
      </c>
      <c r="O63" s="112">
        <v>97</v>
      </c>
      <c r="P63" s="110">
        <v>13</v>
      </c>
      <c r="Q63" s="111">
        <v>43</v>
      </c>
      <c r="R63" s="110">
        <v>35</v>
      </c>
      <c r="S63" s="113">
        <v>95</v>
      </c>
    </row>
    <row r="64" spans="1:19" s="74" customFormat="1" x14ac:dyDescent="0.25">
      <c r="A64" s="74" t="s">
        <v>896</v>
      </c>
      <c r="B64" s="103" t="s">
        <v>783</v>
      </c>
      <c r="C64" s="109" t="str">
        <f>VLOOKUP(A64,[3]Sheet1!A:E,3,FALSE)</f>
        <v xml:space="preserve">Live Healthy Live Happy Birmingham and Solihull </v>
      </c>
      <c r="D64" s="109" t="str">
        <f>VLOOKUP(A64,[3]Sheet1!A:E,4,FALSE)</f>
        <v>Solihull Community Respiratory Team</v>
      </c>
      <c r="E64" s="109" t="str">
        <f>VLOOKUP(A64,[3]Sheet1!A:E,5,FALSE)</f>
        <v>University Hospitals Birmingham NHS Foundation Trust</v>
      </c>
      <c r="F64" s="109" t="s">
        <v>742</v>
      </c>
      <c r="G64" s="110">
        <v>30</v>
      </c>
      <c r="H64" s="110" t="s">
        <v>752</v>
      </c>
      <c r="I64" s="110" t="s">
        <v>753</v>
      </c>
      <c r="J64" s="110">
        <v>19</v>
      </c>
      <c r="K64" s="112">
        <v>79</v>
      </c>
      <c r="L64" s="110">
        <v>21</v>
      </c>
      <c r="M64" s="112">
        <v>75</v>
      </c>
      <c r="N64" s="110">
        <v>17</v>
      </c>
      <c r="O64" s="112">
        <v>81</v>
      </c>
      <c r="P64" s="110">
        <v>9</v>
      </c>
      <c r="Q64" s="112">
        <v>60</v>
      </c>
      <c r="R64" s="110">
        <v>17</v>
      </c>
      <c r="S64" s="112">
        <v>81</v>
      </c>
    </row>
    <row r="65" spans="1:19" s="74" customFormat="1" x14ac:dyDescent="0.25">
      <c r="A65" s="74" t="s">
        <v>897</v>
      </c>
      <c r="B65" s="103" t="s">
        <v>783</v>
      </c>
      <c r="C65" s="109" t="str">
        <f>VLOOKUP(A65,[3]Sheet1!A:E,3,FALSE)</f>
        <v xml:space="preserve">Live Healthy Live Happy Birmingham and Solihull </v>
      </c>
      <c r="D65" s="109" t="str">
        <f>VLOOKUP(A65,[3]Sheet1!A:E,4,FALSE)</f>
        <v>University Hospitals Birmingham HGS Pulmonary Rehabilitation Programme</v>
      </c>
      <c r="E65" s="109" t="str">
        <f>VLOOKUP(A65,[3]Sheet1!A:E,5,FALSE)</f>
        <v>University Hospitals Birmingham NHS Foundation Trust</v>
      </c>
      <c r="F65" s="109" t="s">
        <v>742</v>
      </c>
      <c r="G65" s="110">
        <v>66</v>
      </c>
      <c r="H65" s="110" t="s">
        <v>752</v>
      </c>
      <c r="I65" s="110" t="s">
        <v>753</v>
      </c>
      <c r="J65" s="110">
        <v>45</v>
      </c>
      <c r="K65" s="113">
        <v>96</v>
      </c>
      <c r="L65" s="110">
        <v>55</v>
      </c>
      <c r="M65" s="113">
        <v>92</v>
      </c>
      <c r="N65" s="110">
        <v>54</v>
      </c>
      <c r="O65" s="112">
        <v>98</v>
      </c>
      <c r="P65" s="110">
        <v>20</v>
      </c>
      <c r="Q65" s="112">
        <v>47</v>
      </c>
      <c r="R65" s="110">
        <v>49</v>
      </c>
      <c r="S65" s="113">
        <v>89</v>
      </c>
    </row>
    <row r="66" spans="1:19" s="74" customFormat="1" x14ac:dyDescent="0.25">
      <c r="A66" s="74" t="s">
        <v>898</v>
      </c>
      <c r="B66" s="103" t="s">
        <v>783</v>
      </c>
      <c r="C66" s="109" t="str">
        <f>VLOOKUP(A66,[3]Sheet1!A:E,3,FALSE)</f>
        <v xml:space="preserve">Northamptonshire Health and Care </v>
      </c>
      <c r="D66" s="109" t="str">
        <f>VLOOKUP(A66,[3]Sheet1!A:E,4,FALSE)</f>
        <v>Rocket Team Kettering General Hospital</v>
      </c>
      <c r="E66" s="109" t="str">
        <f>VLOOKUP(A66,[3]Sheet1!A:E,5,FALSE)</f>
        <v>Kettering General Hospital NHS Foundation Trust</v>
      </c>
      <c r="F66" s="109" t="s">
        <v>742</v>
      </c>
      <c r="G66" s="110">
        <v>293</v>
      </c>
      <c r="H66" s="110">
        <v>80</v>
      </c>
      <c r="I66" s="112">
        <v>31</v>
      </c>
      <c r="J66" s="110">
        <v>0</v>
      </c>
      <c r="K66" s="114" t="s">
        <v>122</v>
      </c>
      <c r="L66" s="110">
        <v>121</v>
      </c>
      <c r="M66" s="111">
        <v>47</v>
      </c>
      <c r="N66" s="110">
        <v>109</v>
      </c>
      <c r="O66" s="112">
        <v>90</v>
      </c>
      <c r="P66" s="110">
        <v>0</v>
      </c>
      <c r="Q66" s="114" t="s">
        <v>122</v>
      </c>
      <c r="R66" s="110">
        <v>36</v>
      </c>
      <c r="S66" s="111">
        <v>42</v>
      </c>
    </row>
    <row r="67" spans="1:19" s="74" customFormat="1" x14ac:dyDescent="0.25">
      <c r="A67" s="74" t="s">
        <v>899</v>
      </c>
      <c r="B67" s="103" t="s">
        <v>783</v>
      </c>
      <c r="C67" s="109" t="str">
        <f>VLOOKUP(A67,[3]Sheet1!A:E,3,FALSE)</f>
        <v xml:space="preserve">Northamptonshire Health and Care </v>
      </c>
      <c r="D67" s="109" t="str">
        <f>VLOOKUP(A67,[3]Sheet1!A:E,4,FALSE)</f>
        <v>Restart Team - Northampton General Hospital</v>
      </c>
      <c r="E67" s="109" t="str">
        <f>VLOOKUP(A67,[3]Sheet1!A:E,5,FALSE)</f>
        <v>Northampton General Hospital NHS Trust</v>
      </c>
      <c r="F67" s="109" t="s">
        <v>742</v>
      </c>
      <c r="G67" s="110">
        <v>61</v>
      </c>
      <c r="H67" s="110">
        <v>20</v>
      </c>
      <c r="I67" s="112">
        <v>43</v>
      </c>
      <c r="J67" s="110">
        <v>0</v>
      </c>
      <c r="K67" s="111">
        <v>0</v>
      </c>
      <c r="L67" s="110">
        <v>21</v>
      </c>
      <c r="M67" s="111">
        <v>36</v>
      </c>
      <c r="N67" s="110">
        <v>21</v>
      </c>
      <c r="O67" s="113">
        <v>100</v>
      </c>
      <c r="P67" s="110">
        <v>7</v>
      </c>
      <c r="Q67" s="113">
        <v>78</v>
      </c>
      <c r="R67" s="110">
        <v>15</v>
      </c>
      <c r="S67" s="112">
        <v>79</v>
      </c>
    </row>
    <row r="68" spans="1:19" s="74" customFormat="1" x14ac:dyDescent="0.25">
      <c r="A68" s="74" t="s">
        <v>900</v>
      </c>
      <c r="B68" s="103" t="s">
        <v>783</v>
      </c>
      <c r="C68" s="109" t="str">
        <f>VLOOKUP(A68,[3]Sheet1!A:E,3,FALSE)</f>
        <v xml:space="preserve">Nottingham and Nottinghamshire </v>
      </c>
      <c r="D68" s="109" t="str">
        <f>VLOOKUP(A68,[3]Sheet1!A:E,4,FALSE)</f>
        <v>Nottingham Integrated Respiratory Service</v>
      </c>
      <c r="E68" s="109" t="str">
        <f>VLOOKUP(A68,[3]Sheet1!A:E,5,FALSE)</f>
        <v>Nottingham Citycare Partnership</v>
      </c>
      <c r="F68" s="109" t="s">
        <v>742</v>
      </c>
      <c r="G68" s="110">
        <v>319</v>
      </c>
      <c r="H68" s="110">
        <v>116</v>
      </c>
      <c r="I68" s="112">
        <v>42</v>
      </c>
      <c r="J68" s="110">
        <v>11</v>
      </c>
      <c r="K68" s="113">
        <v>100</v>
      </c>
      <c r="L68" s="110">
        <v>192</v>
      </c>
      <c r="M68" s="112">
        <v>67</v>
      </c>
      <c r="N68" s="110">
        <v>161</v>
      </c>
      <c r="O68" s="112">
        <v>84</v>
      </c>
      <c r="P68" s="110" t="s">
        <v>752</v>
      </c>
      <c r="Q68" s="110" t="s">
        <v>753</v>
      </c>
      <c r="R68" s="110">
        <v>96</v>
      </c>
      <c r="S68" s="111">
        <v>51</v>
      </c>
    </row>
    <row r="69" spans="1:19" s="74" customFormat="1" x14ac:dyDescent="0.25">
      <c r="A69" s="74" t="s">
        <v>901</v>
      </c>
      <c r="B69" s="103" t="s">
        <v>783</v>
      </c>
      <c r="C69" s="109" t="str">
        <f>VLOOKUP(A69,[3]Sheet1!A:E,3,FALSE)</f>
        <v xml:space="preserve">Nottingham and Nottinghamshire </v>
      </c>
      <c r="D69" s="109" t="str">
        <f>VLOOKUP(A69,[3]Sheet1!A:E,4,FALSE)</f>
        <v>Bassetlaw Pulmonary Rehabilitation Service</v>
      </c>
      <c r="E69" s="109" t="str">
        <f>VLOOKUP(A69,[3]Sheet1!A:E,5,FALSE)</f>
        <v>Nottinghamshire Healthcare NHS Foundation Trust</v>
      </c>
      <c r="F69" s="109" t="s">
        <v>742</v>
      </c>
      <c r="G69" s="110">
        <v>67</v>
      </c>
      <c r="H69" s="110">
        <v>41</v>
      </c>
      <c r="I69" s="113">
        <v>75</v>
      </c>
      <c r="J69" s="110" t="s">
        <v>752</v>
      </c>
      <c r="K69" s="110" t="s">
        <v>753</v>
      </c>
      <c r="L69" s="110">
        <v>35</v>
      </c>
      <c r="M69" s="112">
        <v>62</v>
      </c>
      <c r="N69" s="110">
        <v>35</v>
      </c>
      <c r="O69" s="113">
        <v>100</v>
      </c>
      <c r="P69" s="110">
        <v>5</v>
      </c>
      <c r="Q69" s="111">
        <v>38</v>
      </c>
      <c r="R69" s="110">
        <v>27</v>
      </c>
      <c r="S69" s="112">
        <v>77</v>
      </c>
    </row>
    <row r="70" spans="1:19" s="74" customFormat="1" x14ac:dyDescent="0.25">
      <c r="A70" s="74" t="s">
        <v>902</v>
      </c>
      <c r="B70" s="103" t="s">
        <v>783</v>
      </c>
      <c r="C70" s="109" t="str">
        <f>VLOOKUP(A70,[3]Sheet1!A:E,3,FALSE)</f>
        <v xml:space="preserve">Nottingham and Nottinghamshire </v>
      </c>
      <c r="D70" s="109" t="str">
        <f>VLOOKUP(A70,[3]Sheet1!A:E,4,FALSE)</f>
        <v>Mansfield and Ashfield Respiratory Service</v>
      </c>
      <c r="E70" s="109" t="str">
        <f>VLOOKUP(A70,[3]Sheet1!A:E,5,FALSE)</f>
        <v>Nottinghamshire Healthcare NHS Foundation Trust</v>
      </c>
      <c r="F70" s="109" t="s">
        <v>742</v>
      </c>
      <c r="G70" s="110">
        <v>39</v>
      </c>
      <c r="H70" s="110">
        <v>14</v>
      </c>
      <c r="I70" s="112">
        <v>36</v>
      </c>
      <c r="J70" s="110">
        <v>0</v>
      </c>
      <c r="K70" s="111">
        <v>0</v>
      </c>
      <c r="L70" s="110">
        <v>38</v>
      </c>
      <c r="M70" s="113">
        <v>97</v>
      </c>
      <c r="N70" s="110">
        <v>18</v>
      </c>
      <c r="O70" s="111">
        <v>47</v>
      </c>
      <c r="P70" s="110">
        <v>24</v>
      </c>
      <c r="Q70" s="113">
        <v>73</v>
      </c>
      <c r="R70" s="110">
        <v>15</v>
      </c>
      <c r="S70" s="112">
        <v>54</v>
      </c>
    </row>
    <row r="71" spans="1:19" s="74" customFormat="1" x14ac:dyDescent="0.25">
      <c r="A71" s="74" t="s">
        <v>903</v>
      </c>
      <c r="B71" s="103" t="s">
        <v>783</v>
      </c>
      <c r="C71" s="109" t="str">
        <f>VLOOKUP(A71,[3]Sheet1!A:E,3,FALSE)</f>
        <v xml:space="preserve">Nottingham and Nottinghamshire </v>
      </c>
      <c r="D71" s="109" t="str">
        <f>VLOOKUP(A71,[3]Sheet1!A:E,4,FALSE)</f>
        <v>Newark and Sherwood Pulmonary Rehabilitation Service</v>
      </c>
      <c r="E71" s="109" t="str">
        <f>VLOOKUP(A71,[3]Sheet1!A:E,5,FALSE)</f>
        <v>Nottinghamshire Healthcare NHS Foundation Trust</v>
      </c>
      <c r="F71" s="109" t="s">
        <v>742</v>
      </c>
      <c r="G71" s="110">
        <v>36</v>
      </c>
      <c r="H71" s="110">
        <v>22</v>
      </c>
      <c r="I71" s="113">
        <v>67</v>
      </c>
      <c r="J71" s="110" t="s">
        <v>752</v>
      </c>
      <c r="K71" s="110" t="s">
        <v>753</v>
      </c>
      <c r="L71" s="110">
        <v>34</v>
      </c>
      <c r="M71" s="113">
        <v>97</v>
      </c>
      <c r="N71" s="110">
        <v>27</v>
      </c>
      <c r="O71" s="112">
        <v>79</v>
      </c>
      <c r="P71" s="110">
        <v>20</v>
      </c>
      <c r="Q71" s="113">
        <v>74</v>
      </c>
      <c r="R71" s="110">
        <v>20</v>
      </c>
      <c r="S71" s="112">
        <v>65</v>
      </c>
    </row>
    <row r="72" spans="1:19" s="74" customFormat="1" x14ac:dyDescent="0.25">
      <c r="A72" s="74" t="s">
        <v>904</v>
      </c>
      <c r="B72" s="103" t="s">
        <v>783</v>
      </c>
      <c r="C72" s="109" t="str">
        <f>VLOOKUP(A72,[3]Sheet1!A:E,3,FALSE)</f>
        <v xml:space="preserve">Nottingham and Nottinghamshire </v>
      </c>
      <c r="D72" s="109" t="str">
        <f>VLOOKUP(A72,[3]Sheet1!A:E,4,FALSE)</f>
        <v>Nottingham North and East Adult Community Services</v>
      </c>
      <c r="E72" s="109" t="str">
        <f>VLOOKUP(A72,[3]Sheet1!A:E,5,FALSE)</f>
        <v>Nottinghamshire Healthcare NHS Foundation Trust</v>
      </c>
      <c r="F72" s="109" t="s">
        <v>742</v>
      </c>
      <c r="G72" s="110">
        <v>30</v>
      </c>
      <c r="H72" s="110" t="s">
        <v>752</v>
      </c>
      <c r="I72" s="110" t="s">
        <v>753</v>
      </c>
      <c r="J72" s="110">
        <v>16</v>
      </c>
      <c r="K72" s="112">
        <v>89</v>
      </c>
      <c r="L72" s="110">
        <v>23</v>
      </c>
      <c r="M72" s="113">
        <v>88</v>
      </c>
      <c r="N72" s="110">
        <v>23</v>
      </c>
      <c r="O72" s="113">
        <v>100</v>
      </c>
      <c r="P72" s="110" t="s">
        <v>752</v>
      </c>
      <c r="Q72" s="110" t="s">
        <v>753</v>
      </c>
      <c r="R72" s="110">
        <v>16</v>
      </c>
      <c r="S72" s="112">
        <v>76</v>
      </c>
    </row>
    <row r="73" spans="1:19" s="74" customFormat="1" hidden="1" x14ac:dyDescent="0.25">
      <c r="A73" s="74" t="s">
        <v>905</v>
      </c>
      <c r="B73" s="103" t="s">
        <v>783</v>
      </c>
      <c r="C73" s="109" t="str">
        <f>VLOOKUP(A73,[3]Sheet1!A:E,3,FALSE)</f>
        <v xml:space="preserve">Nottingham and Nottinghamshire </v>
      </c>
      <c r="D73" s="109" t="str">
        <f>VLOOKUP(A73,[3]Sheet1!A:E,4,FALSE)</f>
        <v>Rushcliffe Cardiorespiratory service</v>
      </c>
      <c r="E73" s="109" t="str">
        <f>VLOOKUP(A73,[3]Sheet1!A:E,5,FALSE)</f>
        <v>Nottinghamshire Healthcare NHS Foundation Trust</v>
      </c>
      <c r="F73" s="109" t="s">
        <v>742</v>
      </c>
      <c r="G73" s="110">
        <v>69</v>
      </c>
      <c r="H73" s="110">
        <v>11</v>
      </c>
      <c r="I73" s="112">
        <v>31</v>
      </c>
      <c r="J73" s="110">
        <v>54</v>
      </c>
      <c r="K73" s="113">
        <v>95</v>
      </c>
      <c r="L73" s="110">
        <v>26</v>
      </c>
      <c r="M73" s="112">
        <v>67</v>
      </c>
      <c r="N73" s="110">
        <v>25</v>
      </c>
      <c r="O73" s="112">
        <v>96</v>
      </c>
      <c r="P73" s="110">
        <v>13</v>
      </c>
      <c r="Q73" s="112">
        <v>52</v>
      </c>
      <c r="R73" s="110">
        <v>25</v>
      </c>
      <c r="S73" s="113">
        <v>96</v>
      </c>
    </row>
    <row r="74" spans="1:19" s="74" customFormat="1" x14ac:dyDescent="0.25">
      <c r="A74" s="74" t="s">
        <v>906</v>
      </c>
      <c r="B74" s="103" t="s">
        <v>783</v>
      </c>
      <c r="C74" s="109" t="str">
        <f>VLOOKUP(A74,[3]Sheet1!A:E,3,FALSE)</f>
        <v xml:space="preserve">Nottingham and Nottinghamshire </v>
      </c>
      <c r="D74" s="109" t="str">
        <f>VLOOKUP(A74,[3]Sheet1!A:E,4,FALSE)</f>
        <v>PICS Pulmonary Rehabilitation Service</v>
      </c>
      <c r="E74" s="109" t="str">
        <f>VLOOKUP(A74,[3]Sheet1!A:E,5,FALSE)</f>
        <v>Primary Integrated Community Services Ltd</v>
      </c>
      <c r="F74" s="109" t="s">
        <v>742</v>
      </c>
      <c r="G74" s="110">
        <v>31</v>
      </c>
      <c r="H74" s="110">
        <v>5</v>
      </c>
      <c r="I74" s="112">
        <v>18</v>
      </c>
      <c r="J74" s="110">
        <v>0</v>
      </c>
      <c r="K74" s="111">
        <v>0</v>
      </c>
      <c r="L74" s="110">
        <v>31</v>
      </c>
      <c r="M74" s="113">
        <v>100</v>
      </c>
      <c r="N74" s="110">
        <v>0</v>
      </c>
      <c r="O74" s="111">
        <v>0</v>
      </c>
      <c r="P74" s="110">
        <v>24</v>
      </c>
      <c r="Q74" s="113">
        <v>80</v>
      </c>
      <c r="R74" s="110">
        <v>22</v>
      </c>
      <c r="S74" s="112">
        <v>71</v>
      </c>
    </row>
    <row r="75" spans="1:19" s="74" customFormat="1" x14ac:dyDescent="0.25">
      <c r="A75" s="74" t="s">
        <v>907</v>
      </c>
      <c r="B75" s="103" t="s">
        <v>783</v>
      </c>
      <c r="C75" s="109" t="str">
        <f>VLOOKUP(A75,[3]Sheet1!A:E,3,FALSE)</f>
        <v xml:space="preserve">Shropshire, Telford and Wrekin </v>
      </c>
      <c r="D75" s="109" t="str">
        <f>VLOOKUP(A75,[3]Sheet1!A:E,4,FALSE)</f>
        <v>Shropshire Pulmonary Rehabilitation</v>
      </c>
      <c r="E75" s="109" t="str">
        <f>VLOOKUP(A75,[3]Sheet1!A:E,5,FALSE)</f>
        <v>Shropshire Community Health NHS Trust</v>
      </c>
      <c r="F75" s="109" t="s">
        <v>742</v>
      </c>
      <c r="G75" s="110">
        <v>156</v>
      </c>
      <c r="H75" s="110">
        <v>6</v>
      </c>
      <c r="I75" s="111">
        <v>4</v>
      </c>
      <c r="J75" s="110">
        <v>0</v>
      </c>
      <c r="K75" s="111">
        <v>0</v>
      </c>
      <c r="L75" s="110">
        <v>105</v>
      </c>
      <c r="M75" s="112">
        <v>67</v>
      </c>
      <c r="N75" s="110">
        <v>105</v>
      </c>
      <c r="O75" s="113">
        <v>100</v>
      </c>
      <c r="P75" s="110">
        <v>60</v>
      </c>
      <c r="Q75" s="112">
        <v>59</v>
      </c>
      <c r="R75" s="110">
        <v>70</v>
      </c>
      <c r="S75" s="112">
        <v>67</v>
      </c>
    </row>
    <row r="76" spans="1:19" s="74" customFormat="1" x14ac:dyDescent="0.25">
      <c r="A76" s="74" t="s">
        <v>908</v>
      </c>
      <c r="B76" s="103" t="s">
        <v>783</v>
      </c>
      <c r="C76" s="109" t="str">
        <f>VLOOKUP(A76,[3]Sheet1!A:E,3,FALSE)</f>
        <v xml:space="preserve">The Black Country </v>
      </c>
      <c r="D76" s="109" t="str">
        <f>VLOOKUP(A76,[3]Sheet1!A:E,4,FALSE)</f>
        <v>Sandwell and West Birmingham Community Respiratory Service</v>
      </c>
      <c r="E76" s="109" t="str">
        <f>VLOOKUP(A76,[3]Sheet1!A:E,5,FALSE)</f>
        <v>Sandwell and West Birmingham Hospitals NHS Trust</v>
      </c>
      <c r="F76" s="109" t="s">
        <v>742</v>
      </c>
      <c r="G76" s="110">
        <v>30</v>
      </c>
      <c r="H76" s="110" t="s">
        <v>752</v>
      </c>
      <c r="I76" s="110" t="s">
        <v>753</v>
      </c>
      <c r="J76" s="110">
        <v>29</v>
      </c>
      <c r="K76" s="113">
        <v>100</v>
      </c>
      <c r="L76" s="110">
        <v>20</v>
      </c>
      <c r="M76" s="112">
        <v>69</v>
      </c>
      <c r="N76" s="110">
        <v>20</v>
      </c>
      <c r="O76" s="113">
        <v>100</v>
      </c>
      <c r="P76" s="110">
        <v>6</v>
      </c>
      <c r="Q76" s="111">
        <v>32</v>
      </c>
      <c r="R76" s="110">
        <v>11</v>
      </c>
      <c r="S76" s="112">
        <v>58</v>
      </c>
    </row>
    <row r="77" spans="1:19" s="74" customFormat="1" x14ac:dyDescent="0.25">
      <c r="A77" s="74" t="s">
        <v>909</v>
      </c>
      <c r="B77" s="103" t="s">
        <v>783</v>
      </c>
      <c r="C77" s="109" t="str">
        <f>VLOOKUP(A77,[3]Sheet1!A:E,3,FALSE)</f>
        <v xml:space="preserve">The Black Country </v>
      </c>
      <c r="D77" s="109" t="str">
        <f>VLOOKUP(A77,[3]Sheet1!A:E,4,FALSE)</f>
        <v>Dudley Pulmonary Rehabilitation Programme</v>
      </c>
      <c r="E77" s="109" t="str">
        <f>VLOOKUP(A77,[3]Sheet1!A:E,5,FALSE)</f>
        <v>The Dudley Group NHS Foundation Trust</v>
      </c>
      <c r="F77" s="109" t="s">
        <v>742</v>
      </c>
      <c r="G77" s="110">
        <v>84</v>
      </c>
      <c r="H77" s="110">
        <v>10</v>
      </c>
      <c r="I77" s="112">
        <v>13</v>
      </c>
      <c r="J77" s="110">
        <v>44</v>
      </c>
      <c r="K77" s="112">
        <v>52</v>
      </c>
      <c r="L77" s="110">
        <v>67</v>
      </c>
      <c r="M77" s="113">
        <v>80</v>
      </c>
      <c r="N77" s="110">
        <v>64</v>
      </c>
      <c r="O77" s="112">
        <v>96</v>
      </c>
      <c r="P77" s="110">
        <v>35</v>
      </c>
      <c r="Q77" s="112">
        <v>53</v>
      </c>
      <c r="R77" s="110">
        <v>56</v>
      </c>
      <c r="S77" s="112">
        <v>84</v>
      </c>
    </row>
    <row r="78" spans="1:19" s="74" customFormat="1" x14ac:dyDescent="0.25">
      <c r="A78" s="74" t="s">
        <v>910</v>
      </c>
      <c r="B78" s="103" t="s">
        <v>783</v>
      </c>
      <c r="C78" s="109" t="str">
        <f>VLOOKUP(A78,[3]Sheet1!A:E,3,FALSE)</f>
        <v xml:space="preserve">The Black Country </v>
      </c>
      <c r="D78" s="109" t="str">
        <f>VLOOKUP(A78,[3]Sheet1!A:E,4,FALSE)</f>
        <v>Wolverhampton Pulmonary Rehabilitation Service</v>
      </c>
      <c r="E78" s="109" t="str">
        <f>VLOOKUP(A78,[3]Sheet1!A:E,5,FALSE)</f>
        <v>The Royal Wolverhampton NHS Trust</v>
      </c>
      <c r="F78" s="109" t="s">
        <v>742</v>
      </c>
      <c r="G78" s="110">
        <v>30</v>
      </c>
      <c r="H78" s="110">
        <v>6</v>
      </c>
      <c r="I78" s="112">
        <v>25</v>
      </c>
      <c r="J78" s="110">
        <v>22</v>
      </c>
      <c r="K78" s="112">
        <v>73</v>
      </c>
      <c r="L78" s="110">
        <v>14</v>
      </c>
      <c r="M78" s="111">
        <v>52</v>
      </c>
      <c r="N78" s="110">
        <v>14</v>
      </c>
      <c r="O78" s="113">
        <v>100</v>
      </c>
      <c r="P78" s="110">
        <v>14</v>
      </c>
      <c r="Q78" s="113">
        <v>100</v>
      </c>
      <c r="R78" s="110">
        <v>14</v>
      </c>
      <c r="S78" s="113">
        <v>100</v>
      </c>
    </row>
    <row r="79" spans="1:19" s="74" customFormat="1" x14ac:dyDescent="0.25">
      <c r="A79" s="74" t="s">
        <v>911</v>
      </c>
      <c r="B79" s="103" t="s">
        <v>783</v>
      </c>
      <c r="C79" s="109" t="str">
        <f>VLOOKUP(A79,[3]Sheet1!A:E,3,FALSE)</f>
        <v xml:space="preserve">The Black Country </v>
      </c>
      <c r="D79" s="109" t="str">
        <f>VLOOKUP(A79,[3]Sheet1!A:E,4,FALSE)</f>
        <v>Walsall Pulmonary Rehabilitation Service</v>
      </c>
      <c r="E79" s="109" t="str">
        <f>VLOOKUP(A79,[3]Sheet1!A:E,5,FALSE)</f>
        <v>Walsall Healthcare NHS Trust</v>
      </c>
      <c r="F79" s="109" t="s">
        <v>742</v>
      </c>
      <c r="G79" s="110">
        <v>11</v>
      </c>
      <c r="H79" s="110" t="s">
        <v>752</v>
      </c>
      <c r="I79" s="110" t="s">
        <v>753</v>
      </c>
      <c r="J79" s="110" t="s">
        <v>752</v>
      </c>
      <c r="K79" s="110" t="s">
        <v>753</v>
      </c>
      <c r="L79" s="110">
        <v>6</v>
      </c>
      <c r="M79" s="111">
        <v>55</v>
      </c>
      <c r="N79" s="110">
        <v>6</v>
      </c>
      <c r="O79" s="113">
        <v>100</v>
      </c>
      <c r="P79" s="110">
        <v>5</v>
      </c>
      <c r="Q79" s="113">
        <v>100</v>
      </c>
      <c r="R79" s="110">
        <v>6</v>
      </c>
      <c r="S79" s="113">
        <v>100</v>
      </c>
    </row>
    <row r="80" spans="1:19" s="74" customFormat="1" x14ac:dyDescent="0.25">
      <c r="A80" s="74" t="s">
        <v>912</v>
      </c>
      <c r="B80" s="103" t="s">
        <v>783</v>
      </c>
      <c r="C80" s="109" t="str">
        <f>VLOOKUP(A80,[3]Sheet1!A:E,3,FALSE)</f>
        <v>Together we're better - Staffordshire and Stoke-on-Trent</v>
      </c>
      <c r="D80" s="109" t="str">
        <f>VLOOKUP(A80,[3]Sheet1!A:E,4,FALSE)</f>
        <v>East Staffordshire Pulmonary Rehabilitation Service</v>
      </c>
      <c r="E80" s="109" t="str">
        <f>VLOOKUP(A80,[3]Sheet1!A:E,5,FALSE)</f>
        <v>BOC LTD</v>
      </c>
      <c r="F80" s="109" t="s">
        <v>742</v>
      </c>
      <c r="G80" s="110">
        <v>11</v>
      </c>
      <c r="H80" s="110">
        <v>10</v>
      </c>
      <c r="I80" s="113">
        <v>91</v>
      </c>
      <c r="J80" s="110">
        <v>0</v>
      </c>
      <c r="K80" s="114" t="s">
        <v>122</v>
      </c>
      <c r="L80" s="110">
        <v>10</v>
      </c>
      <c r="M80" s="113">
        <v>91</v>
      </c>
      <c r="N80" s="110">
        <v>0</v>
      </c>
      <c r="O80" s="111">
        <v>0</v>
      </c>
      <c r="P80" s="110">
        <v>0</v>
      </c>
      <c r="Q80" s="114" t="s">
        <v>122</v>
      </c>
      <c r="R80" s="110">
        <v>9</v>
      </c>
      <c r="S80" s="113">
        <v>90</v>
      </c>
    </row>
    <row r="81" spans="1:19" s="74" customFormat="1" x14ac:dyDescent="0.25">
      <c r="A81" s="74" t="s">
        <v>913</v>
      </c>
      <c r="B81" s="103" t="s">
        <v>783</v>
      </c>
      <c r="C81" s="109" t="str">
        <f>VLOOKUP(A81,[3]Sheet1!A:E,3,FALSE)</f>
        <v>Together we're better - Staffordshire and Stoke-on-Trent</v>
      </c>
      <c r="D81" s="109" t="str">
        <f>VLOOKUP(A81,[3]Sheet1!A:E,4,FALSE)</f>
        <v>South East Staffordshire Pulmonary Rehabilitation Service</v>
      </c>
      <c r="E81" s="109" t="str">
        <f>VLOOKUP(A81,[3]Sheet1!A:E,5,FALSE)</f>
        <v>BOC LTD</v>
      </c>
      <c r="F81" s="109" t="s">
        <v>742</v>
      </c>
      <c r="G81" s="110">
        <v>14</v>
      </c>
      <c r="H81" s="110">
        <v>13</v>
      </c>
      <c r="I81" s="113">
        <v>93</v>
      </c>
      <c r="J81" s="110">
        <v>0</v>
      </c>
      <c r="K81" s="114" t="s">
        <v>122</v>
      </c>
      <c r="L81" s="110">
        <v>13</v>
      </c>
      <c r="M81" s="113">
        <v>93</v>
      </c>
      <c r="N81" s="110">
        <v>0</v>
      </c>
      <c r="O81" s="111">
        <v>0</v>
      </c>
      <c r="P81" s="110">
        <v>0</v>
      </c>
      <c r="Q81" s="114" t="s">
        <v>122</v>
      </c>
      <c r="R81" s="110">
        <v>10</v>
      </c>
      <c r="S81" s="112">
        <v>77</v>
      </c>
    </row>
    <row r="82" spans="1:19" s="74" customFormat="1" x14ac:dyDescent="0.25">
      <c r="A82" s="74" t="s">
        <v>914</v>
      </c>
      <c r="B82" s="103" t="s">
        <v>783</v>
      </c>
      <c r="C82" s="109" t="str">
        <f>VLOOKUP(A82,[3]Sheet1!A:E,3,FALSE)</f>
        <v>Together we're better - Staffordshire and Stoke-on-Trent</v>
      </c>
      <c r="D82" s="109" t="str">
        <f>VLOOKUP(A82,[3]Sheet1!A:E,4,FALSE)</f>
        <v>Midland Partnership South Respiratory Team</v>
      </c>
      <c r="E82" s="109" t="str">
        <f>VLOOKUP(A82,[3]Sheet1!A:E,5,FALSE)</f>
        <v>Midlands Partnership NHS Foundation Trust</v>
      </c>
      <c r="F82" s="109" t="s">
        <v>742</v>
      </c>
      <c r="G82" s="110">
        <v>50</v>
      </c>
      <c r="H82" s="110">
        <v>18</v>
      </c>
      <c r="I82" s="112">
        <v>46</v>
      </c>
      <c r="J82" s="110">
        <v>21</v>
      </c>
      <c r="K82" s="113">
        <v>95</v>
      </c>
      <c r="L82" s="110">
        <v>25</v>
      </c>
      <c r="M82" s="112">
        <v>60</v>
      </c>
      <c r="N82" s="110">
        <v>14</v>
      </c>
      <c r="O82" s="111">
        <v>56</v>
      </c>
      <c r="P82" s="110">
        <v>9</v>
      </c>
      <c r="Q82" s="112">
        <v>56</v>
      </c>
      <c r="R82" s="110">
        <v>21</v>
      </c>
      <c r="S82" s="113">
        <v>91</v>
      </c>
    </row>
    <row r="83" spans="1:19" s="74" customFormat="1" x14ac:dyDescent="0.25">
      <c r="A83" s="74" t="s">
        <v>915</v>
      </c>
      <c r="B83" s="103" t="s">
        <v>783</v>
      </c>
      <c r="C83" s="109" t="str">
        <f>VLOOKUP(A83,[3]Sheet1!A:E,3,FALSE)</f>
        <v>Together we're better - Staffordshire and Stoke-on-Trent</v>
      </c>
      <c r="D83" s="109" t="str">
        <f>VLOOKUP(A83,[3]Sheet1!A:E,4,FALSE)</f>
        <v>Midlands Partnership - North Staffordshire and Stoke On Trent Pulmonary Rehabilitation Team</v>
      </c>
      <c r="E83" s="109" t="str">
        <f>VLOOKUP(A83,[3]Sheet1!A:E,5,FALSE)</f>
        <v>Midlands Partnership NHS Foundation Trust</v>
      </c>
      <c r="F83" s="109" t="s">
        <v>742</v>
      </c>
      <c r="G83" s="110">
        <v>194</v>
      </c>
      <c r="H83" s="110">
        <v>62</v>
      </c>
      <c r="I83" s="112">
        <v>46</v>
      </c>
      <c r="J83" s="110" t="s">
        <v>752</v>
      </c>
      <c r="K83" s="110" t="s">
        <v>753</v>
      </c>
      <c r="L83" s="110">
        <v>112</v>
      </c>
      <c r="M83" s="112">
        <v>65</v>
      </c>
      <c r="N83" s="110">
        <v>112</v>
      </c>
      <c r="O83" s="113">
        <v>100</v>
      </c>
      <c r="P83" s="110">
        <v>12</v>
      </c>
      <c r="Q83" s="113">
        <v>67</v>
      </c>
      <c r="R83" s="110">
        <v>91</v>
      </c>
      <c r="S83" s="113">
        <v>90</v>
      </c>
    </row>
    <row r="84" spans="1:19" s="74" customFormat="1" x14ac:dyDescent="0.25">
      <c r="A84" s="74" t="s">
        <v>916</v>
      </c>
      <c r="B84" s="109" t="s">
        <v>583</v>
      </c>
      <c r="C84" s="109" t="str">
        <f>VLOOKUP(A84,[3]Sheet1!A:E,3,FALSE)</f>
        <v xml:space="preserve">Humber Coast and Vale </v>
      </c>
      <c r="D84" s="109" t="str">
        <f>VLOOKUP(A84,[3]Sheet1!A:E,4,FALSE)</f>
        <v>The North Lincolnshire Respiratory Service</v>
      </c>
      <c r="E84" s="109" t="str">
        <f>VLOOKUP(A84,[3]Sheet1!A:E,5,FALSE)</f>
        <v>BOC LTD</v>
      </c>
      <c r="F84" s="109" t="s">
        <v>742</v>
      </c>
      <c r="G84" s="110">
        <v>41</v>
      </c>
      <c r="H84" s="110">
        <v>0</v>
      </c>
      <c r="I84" s="111">
        <v>0</v>
      </c>
      <c r="J84" s="110">
        <v>0</v>
      </c>
      <c r="K84" s="111">
        <v>0</v>
      </c>
      <c r="L84" s="110">
        <v>18</v>
      </c>
      <c r="M84" s="111">
        <v>58</v>
      </c>
      <c r="N84" s="110">
        <v>0</v>
      </c>
      <c r="O84" s="111">
        <v>0</v>
      </c>
      <c r="P84" s="110" t="s">
        <v>752</v>
      </c>
      <c r="Q84" s="110" t="s">
        <v>753</v>
      </c>
      <c r="R84" s="110">
        <v>15</v>
      </c>
      <c r="S84" s="113">
        <v>88</v>
      </c>
    </row>
    <row r="85" spans="1:19" s="74" customFormat="1" x14ac:dyDescent="0.25">
      <c r="A85" s="74" t="s">
        <v>917</v>
      </c>
      <c r="B85" s="109" t="s">
        <v>583</v>
      </c>
      <c r="C85" s="109" t="str">
        <f>VLOOKUP(A85,[3]Sheet1!A:E,3,FALSE)</f>
        <v xml:space="preserve">Humber Coast and Vale </v>
      </c>
      <c r="D85" s="109" t="str">
        <f>VLOOKUP(A85,[3]Sheet1!A:E,4,FALSE)</f>
        <v>East Riding Pulmonary Rehabilitation Programme</v>
      </c>
      <c r="E85" s="109" t="str">
        <f>VLOOKUP(A85,[3]Sheet1!A:E,5,FALSE)</f>
        <v>City Health Care Partnership CIC</v>
      </c>
      <c r="F85" s="109" t="s">
        <v>742</v>
      </c>
      <c r="G85" s="110">
        <v>48</v>
      </c>
      <c r="H85" s="110">
        <v>0</v>
      </c>
      <c r="I85" s="111">
        <v>0</v>
      </c>
      <c r="J85" s="110">
        <v>0</v>
      </c>
      <c r="K85" s="111">
        <v>0</v>
      </c>
      <c r="L85" s="110">
        <v>23</v>
      </c>
      <c r="M85" s="111">
        <v>56</v>
      </c>
      <c r="N85" s="110">
        <v>0</v>
      </c>
      <c r="O85" s="111">
        <v>0</v>
      </c>
      <c r="P85" s="110">
        <v>9</v>
      </c>
      <c r="Q85" s="112">
        <v>47</v>
      </c>
      <c r="R85" s="110">
        <v>19</v>
      </c>
      <c r="S85" s="113">
        <v>86</v>
      </c>
    </row>
    <row r="86" spans="1:19" s="74" customFormat="1" x14ac:dyDescent="0.25">
      <c r="A86" s="74" t="s">
        <v>918</v>
      </c>
      <c r="B86" s="109" t="s">
        <v>583</v>
      </c>
      <c r="C86" s="109" t="str">
        <f>VLOOKUP(A86,[3]Sheet1!A:E,3,FALSE)</f>
        <v xml:space="preserve">Humber Coast and Vale </v>
      </c>
      <c r="D86" s="109" t="str">
        <f>VLOOKUP(A86,[3]Sheet1!A:E,4,FALSE)</f>
        <v>Hull Pulmonary Rehabilitation Team</v>
      </c>
      <c r="E86" s="109" t="str">
        <f>VLOOKUP(A86,[3]Sheet1!A:E,5,FALSE)</f>
        <v>City Health Care Partnership CIC</v>
      </c>
      <c r="F86" s="109" t="s">
        <v>742</v>
      </c>
      <c r="G86" s="110">
        <v>394</v>
      </c>
      <c r="H86" s="110">
        <v>15</v>
      </c>
      <c r="I86" s="111">
        <v>6</v>
      </c>
      <c r="J86" s="110">
        <v>0</v>
      </c>
      <c r="K86" s="111">
        <v>0</v>
      </c>
      <c r="L86" s="110">
        <v>182</v>
      </c>
      <c r="M86" s="112">
        <v>67</v>
      </c>
      <c r="N86" s="110">
        <v>181</v>
      </c>
      <c r="O86" s="112">
        <v>99</v>
      </c>
      <c r="P86" s="110">
        <v>0</v>
      </c>
      <c r="Q86" s="114" t="s">
        <v>122</v>
      </c>
      <c r="R86" s="110">
        <v>80</v>
      </c>
      <c r="S86" s="111">
        <v>48</v>
      </c>
    </row>
    <row r="87" spans="1:19" s="74" customFormat="1" x14ac:dyDescent="0.25">
      <c r="A87" s="74" t="s">
        <v>919</v>
      </c>
      <c r="B87" s="109" t="s">
        <v>583</v>
      </c>
      <c r="C87" s="109" t="str">
        <f>VLOOKUP(A87,[3]Sheet1!A:E,3,FALSE)</f>
        <v xml:space="preserve">Humber Coast and Vale </v>
      </c>
      <c r="D87" s="109" t="str">
        <f>VLOOKUP(A87,[3]Sheet1!A:E,4,FALSE)</f>
        <v>Scarborough and Ryedale Pulmonary Rehabilitation Service</v>
      </c>
      <c r="E87" s="109" t="str">
        <f>VLOOKUP(A87,[3]Sheet1!A:E,5,FALSE)</f>
        <v>Humber Teaching NHS Foundation Trust</v>
      </c>
      <c r="F87" s="109" t="s">
        <v>742</v>
      </c>
      <c r="G87" s="110">
        <v>44</v>
      </c>
      <c r="H87" s="110">
        <v>26</v>
      </c>
      <c r="I87" s="113">
        <v>72</v>
      </c>
      <c r="J87" s="110">
        <v>0</v>
      </c>
      <c r="K87" s="111">
        <v>0</v>
      </c>
      <c r="L87" s="110">
        <v>30</v>
      </c>
      <c r="M87" s="112">
        <v>71</v>
      </c>
      <c r="N87" s="110">
        <v>30</v>
      </c>
      <c r="O87" s="113">
        <v>100</v>
      </c>
      <c r="P87" s="110">
        <v>8</v>
      </c>
      <c r="Q87" s="112">
        <v>62</v>
      </c>
      <c r="R87" s="110">
        <v>24</v>
      </c>
      <c r="S87" s="112">
        <v>83</v>
      </c>
    </row>
    <row r="88" spans="1:19" s="74" customFormat="1" x14ac:dyDescent="0.25">
      <c r="A88" s="74" t="s">
        <v>920</v>
      </c>
      <c r="B88" s="109" t="s">
        <v>583</v>
      </c>
      <c r="C88" s="109" t="str">
        <f>VLOOKUP(A88,[3]Sheet1!A:E,3,FALSE)</f>
        <v xml:space="preserve">Humber Coast and Vale </v>
      </c>
      <c r="D88" s="109" t="str">
        <f>VLOOKUP(A88,[3]Sheet1!A:E,4,FALSE)</f>
        <v>York and Selby Pulmonary Rehabilitation</v>
      </c>
      <c r="E88" s="109" t="str">
        <f>VLOOKUP(A88,[3]Sheet1!A:E,5,FALSE)</f>
        <v>York Teaching Hospital NHS Foundation Trust</v>
      </c>
      <c r="F88" s="109" t="s">
        <v>742</v>
      </c>
      <c r="G88" s="110">
        <v>19</v>
      </c>
      <c r="H88" s="110" t="s">
        <v>752</v>
      </c>
      <c r="I88" s="110" t="s">
        <v>753</v>
      </c>
      <c r="J88" s="110">
        <v>6</v>
      </c>
      <c r="K88" s="112">
        <v>75</v>
      </c>
      <c r="L88" s="110">
        <v>15</v>
      </c>
      <c r="M88" s="113">
        <v>79</v>
      </c>
      <c r="N88" s="110">
        <v>12</v>
      </c>
      <c r="O88" s="112">
        <v>80</v>
      </c>
      <c r="P88" s="110" t="s">
        <v>752</v>
      </c>
      <c r="Q88" s="110" t="s">
        <v>753</v>
      </c>
      <c r="R88" s="110">
        <v>10</v>
      </c>
      <c r="S88" s="113">
        <v>91</v>
      </c>
    </row>
    <row r="89" spans="1:19" s="74" customFormat="1" x14ac:dyDescent="0.25">
      <c r="A89" s="74" t="s">
        <v>921</v>
      </c>
      <c r="B89" s="109" t="s">
        <v>583</v>
      </c>
      <c r="C89" s="109" t="str">
        <f>VLOOKUP(A89,[3]Sheet1!A:E,3,FALSE)</f>
        <v xml:space="preserve">North East and North Cumbria </v>
      </c>
      <c r="D89" s="109" t="str">
        <f>VLOOKUP(A89,[3]Sheet1!A:E,4,FALSE)</f>
        <v>Bradford Pulmonary Rehabilitation Service</v>
      </c>
      <c r="E89" s="109" t="str">
        <f>VLOOKUP(A89,[3]Sheet1!A:E,5,FALSE)</f>
        <v>BOC LTD</v>
      </c>
      <c r="F89" s="109" t="s">
        <v>742</v>
      </c>
      <c r="G89" s="110">
        <v>132</v>
      </c>
      <c r="H89" s="110">
        <v>94</v>
      </c>
      <c r="I89" s="113">
        <v>78</v>
      </c>
      <c r="J89" s="110">
        <v>0</v>
      </c>
      <c r="K89" s="114" t="s">
        <v>122</v>
      </c>
      <c r="L89" s="110">
        <v>62</v>
      </c>
      <c r="M89" s="111">
        <v>52</v>
      </c>
      <c r="N89" s="110">
        <v>62</v>
      </c>
      <c r="O89" s="113">
        <v>100</v>
      </c>
      <c r="P89" s="110">
        <v>0</v>
      </c>
      <c r="Q89" s="114" t="s">
        <v>122</v>
      </c>
      <c r="R89" s="110">
        <v>31</v>
      </c>
      <c r="S89" s="111">
        <v>50</v>
      </c>
    </row>
    <row r="90" spans="1:19" s="74" customFormat="1" x14ac:dyDescent="0.25">
      <c r="A90" s="74" t="s">
        <v>922</v>
      </c>
      <c r="B90" s="109" t="s">
        <v>583</v>
      </c>
      <c r="C90" s="109" t="s">
        <v>923</v>
      </c>
      <c r="D90" s="109" t="s">
        <v>924</v>
      </c>
      <c r="E90" s="109" t="s">
        <v>87</v>
      </c>
      <c r="F90" s="109" t="s">
        <v>742</v>
      </c>
      <c r="G90" s="110">
        <v>2</v>
      </c>
      <c r="H90" s="110">
        <v>0</v>
      </c>
      <c r="I90" s="111">
        <v>0</v>
      </c>
      <c r="J90" s="110">
        <v>0</v>
      </c>
      <c r="K90" s="111">
        <v>0</v>
      </c>
      <c r="L90" s="110" t="s">
        <v>752</v>
      </c>
      <c r="M90" s="110" t="s">
        <v>753</v>
      </c>
      <c r="N90" s="110" t="s">
        <v>752</v>
      </c>
      <c r="O90" s="113">
        <v>100</v>
      </c>
      <c r="P90" s="110" t="s">
        <v>752</v>
      </c>
      <c r="Q90" s="113">
        <v>100</v>
      </c>
      <c r="R90" s="110">
        <v>0</v>
      </c>
      <c r="S90" s="111">
        <v>0</v>
      </c>
    </row>
    <row r="91" spans="1:19" s="74" customFormat="1" x14ac:dyDescent="0.25">
      <c r="A91" s="74" t="s">
        <v>925</v>
      </c>
      <c r="B91" s="109" t="s">
        <v>583</v>
      </c>
      <c r="C91" s="109" t="str">
        <f>VLOOKUP(A91,[3]Sheet1!A:E,3,FALSE)</f>
        <v xml:space="preserve">North East and North Cumbria </v>
      </c>
      <c r="D91" s="109" t="str">
        <f>VLOOKUP(A91,[3]Sheet1!A:E,4,FALSE)</f>
        <v>Newcastle Healthy Lungs Programme</v>
      </c>
      <c r="E91" s="109" t="str">
        <f>VLOOKUP(A91,[3]Sheet1!A:E,5,FALSE)</f>
        <v>BOC LTD</v>
      </c>
      <c r="F91" s="109" t="s">
        <v>742</v>
      </c>
      <c r="G91" s="110">
        <v>73</v>
      </c>
      <c r="H91" s="110">
        <v>38</v>
      </c>
      <c r="I91" s="113">
        <v>90</v>
      </c>
      <c r="J91" s="110" t="s">
        <v>752</v>
      </c>
      <c r="K91" s="113">
        <v>100</v>
      </c>
      <c r="L91" s="110">
        <v>26</v>
      </c>
      <c r="M91" s="111">
        <v>57</v>
      </c>
      <c r="N91" s="110">
        <v>0</v>
      </c>
      <c r="O91" s="111">
        <v>0</v>
      </c>
      <c r="P91" s="110">
        <v>0</v>
      </c>
      <c r="Q91" s="114" t="s">
        <v>122</v>
      </c>
      <c r="R91" s="110">
        <v>17</v>
      </c>
      <c r="S91" s="112">
        <v>71</v>
      </c>
    </row>
    <row r="92" spans="1:19" s="74" customFormat="1" x14ac:dyDescent="0.25">
      <c r="A92" s="74" t="s">
        <v>926</v>
      </c>
      <c r="B92" s="109" t="s">
        <v>583</v>
      </c>
      <c r="C92" s="109" t="str">
        <f>VLOOKUP(A92,[3]Sheet1!A:E,3,FALSE)</f>
        <v xml:space="preserve">North East and North Cumbria </v>
      </c>
      <c r="D92" s="109" t="str">
        <f>VLOOKUP(A92,[3]Sheet1!A:E,4,FALSE)</f>
        <v>County Durham &amp; Darlington Pulmonary Rehabilitation</v>
      </c>
      <c r="E92" s="109" t="str">
        <f>VLOOKUP(A92,[3]Sheet1!A:E,5,FALSE)</f>
        <v>County Durham and Darlington NHS Foundation Trust</v>
      </c>
      <c r="F92" s="109" t="s">
        <v>742</v>
      </c>
      <c r="G92" s="110">
        <v>133</v>
      </c>
      <c r="H92" s="110">
        <v>53</v>
      </c>
      <c r="I92" s="112">
        <v>53</v>
      </c>
      <c r="J92" s="110" t="s">
        <v>752</v>
      </c>
      <c r="K92" s="110" t="s">
        <v>753</v>
      </c>
      <c r="L92" s="110">
        <v>79</v>
      </c>
      <c r="M92" s="112">
        <v>66</v>
      </c>
      <c r="N92" s="110">
        <v>72</v>
      </c>
      <c r="O92" s="112">
        <v>91</v>
      </c>
      <c r="P92" s="110">
        <v>34</v>
      </c>
      <c r="Q92" s="112">
        <v>50</v>
      </c>
      <c r="R92" s="110">
        <v>45</v>
      </c>
      <c r="S92" s="112">
        <v>57</v>
      </c>
    </row>
    <row r="93" spans="1:19" s="74" customFormat="1" x14ac:dyDescent="0.25">
      <c r="A93" s="74" t="s">
        <v>927</v>
      </c>
      <c r="B93" s="109" t="s">
        <v>583</v>
      </c>
      <c r="C93" s="109" t="str">
        <f>VLOOKUP(A93,[3]Sheet1!A:E,3,FALSE)</f>
        <v xml:space="preserve">North East and North Cumbria </v>
      </c>
      <c r="D93" s="109" t="str">
        <f>VLOOKUP(A93,[3]Sheet1!A:E,4,FALSE)</f>
        <v>Gateshead Acute Pulmonary Rehabilitation Service</v>
      </c>
      <c r="E93" s="109" t="str">
        <f>VLOOKUP(A93,[3]Sheet1!A:E,5,FALSE)</f>
        <v>Gateshead Health NHS Foundation Trust</v>
      </c>
      <c r="F93" s="109" t="s">
        <v>742</v>
      </c>
      <c r="G93" s="110">
        <v>11</v>
      </c>
      <c r="H93" s="110">
        <v>9</v>
      </c>
      <c r="I93" s="113">
        <v>100</v>
      </c>
      <c r="J93" s="110">
        <v>0</v>
      </c>
      <c r="K93" s="111">
        <v>0</v>
      </c>
      <c r="L93" s="110" t="s">
        <v>752</v>
      </c>
      <c r="M93" s="110" t="s">
        <v>753</v>
      </c>
      <c r="N93" s="110" t="s">
        <v>752</v>
      </c>
      <c r="O93" s="110" t="s">
        <v>753</v>
      </c>
      <c r="P93" s="110" t="s">
        <v>752</v>
      </c>
      <c r="Q93" s="110" t="s">
        <v>753</v>
      </c>
      <c r="R93" s="110" t="s">
        <v>752</v>
      </c>
      <c r="S93" s="110" t="s">
        <v>753</v>
      </c>
    </row>
    <row r="94" spans="1:19" s="74" customFormat="1" x14ac:dyDescent="0.25">
      <c r="A94" s="74" t="s">
        <v>928</v>
      </c>
      <c r="B94" s="109" t="s">
        <v>583</v>
      </c>
      <c r="C94" s="109" t="str">
        <f>VLOOKUP(A94,[3]Sheet1!A:E,3,FALSE)</f>
        <v xml:space="preserve">North East and North Cumbria </v>
      </c>
      <c r="D94" s="109" t="str">
        <f>VLOOKUP(A94,[3]Sheet1!A:E,4,FALSE)</f>
        <v>Community COPD Team Carlisle</v>
      </c>
      <c r="E94" s="109" t="str">
        <f>VLOOKUP(A94,[3]Sheet1!A:E,5,FALSE)</f>
        <v>North Cumbria Integrated Care NHS Foundation Trust</v>
      </c>
      <c r="F94" s="109" t="s">
        <v>742</v>
      </c>
      <c r="G94" s="110">
        <v>77</v>
      </c>
      <c r="H94" s="110">
        <v>17</v>
      </c>
      <c r="I94" s="112">
        <v>29</v>
      </c>
      <c r="J94" s="110">
        <v>69</v>
      </c>
      <c r="K94" s="113">
        <v>97</v>
      </c>
      <c r="L94" s="110">
        <v>54</v>
      </c>
      <c r="M94" s="112">
        <v>73</v>
      </c>
      <c r="N94" s="110">
        <v>54</v>
      </c>
      <c r="O94" s="113">
        <v>100</v>
      </c>
      <c r="P94" s="110">
        <v>19</v>
      </c>
      <c r="Q94" s="111">
        <v>38</v>
      </c>
      <c r="R94" s="110">
        <v>47</v>
      </c>
      <c r="S94" s="113">
        <v>87</v>
      </c>
    </row>
    <row r="95" spans="1:19" s="74" customFormat="1" x14ac:dyDescent="0.25">
      <c r="A95" s="74" t="s">
        <v>929</v>
      </c>
      <c r="B95" s="109" t="s">
        <v>583</v>
      </c>
      <c r="C95" s="109" t="str">
        <f>VLOOKUP(A95,[3]Sheet1!A:E,3,FALSE)</f>
        <v xml:space="preserve">North East and North Cumbria </v>
      </c>
      <c r="D95" s="109" t="str">
        <f>VLOOKUP(A95,[3]Sheet1!A:E,4,FALSE)</f>
        <v>North Cumbria Hospitals Pulmonary Rehabilitation Programme</v>
      </c>
      <c r="E95" s="109" t="str">
        <f>VLOOKUP(A95,[3]Sheet1!A:E,5,FALSE)</f>
        <v>North Cumbria Integrated Care NHS Foundation Trust</v>
      </c>
      <c r="F95" s="109" t="s">
        <v>742</v>
      </c>
      <c r="G95" s="110">
        <v>4</v>
      </c>
      <c r="H95" s="110">
        <v>0</v>
      </c>
      <c r="I95" s="111">
        <v>0</v>
      </c>
      <c r="J95" s="110" t="s">
        <v>752</v>
      </c>
      <c r="K95" s="110" t="s">
        <v>753</v>
      </c>
      <c r="L95" s="110" t="s">
        <v>752</v>
      </c>
      <c r="M95" s="113">
        <v>100</v>
      </c>
      <c r="N95" s="110" t="s">
        <v>752</v>
      </c>
      <c r="O95" s="110" t="s">
        <v>753</v>
      </c>
      <c r="P95" s="110" t="s">
        <v>752</v>
      </c>
      <c r="Q95" s="110" t="s">
        <v>753</v>
      </c>
      <c r="R95" s="110" t="s">
        <v>752</v>
      </c>
      <c r="S95" s="113">
        <v>100</v>
      </c>
    </row>
    <row r="96" spans="1:19" s="74" customFormat="1" x14ac:dyDescent="0.25">
      <c r="A96" s="74" t="s">
        <v>930</v>
      </c>
      <c r="B96" s="109" t="s">
        <v>583</v>
      </c>
      <c r="C96" s="109" t="s">
        <v>923</v>
      </c>
      <c r="D96" s="109" t="s">
        <v>931</v>
      </c>
      <c r="E96" s="109" t="s">
        <v>87</v>
      </c>
      <c r="F96" s="109" t="s">
        <v>742</v>
      </c>
      <c r="G96" s="110">
        <v>38</v>
      </c>
      <c r="H96" s="110">
        <v>22</v>
      </c>
      <c r="I96" s="113">
        <v>73</v>
      </c>
      <c r="J96" s="110" t="s">
        <v>752</v>
      </c>
      <c r="K96" s="110" t="s">
        <v>753</v>
      </c>
      <c r="L96" s="110">
        <v>22</v>
      </c>
      <c r="M96" s="111">
        <v>58</v>
      </c>
      <c r="N96" s="110">
        <v>20</v>
      </c>
      <c r="O96" s="112">
        <v>91</v>
      </c>
      <c r="P96" s="110">
        <v>8</v>
      </c>
      <c r="Q96" s="112">
        <v>57</v>
      </c>
      <c r="R96" s="110">
        <v>11</v>
      </c>
      <c r="S96" s="112">
        <v>52</v>
      </c>
    </row>
    <row r="97" spans="1:19" s="74" customFormat="1" x14ac:dyDescent="0.25">
      <c r="A97" s="74" t="s">
        <v>932</v>
      </c>
      <c r="B97" s="109" t="s">
        <v>583</v>
      </c>
      <c r="C97" s="109" t="str">
        <f>VLOOKUP(A97,[3]Sheet1!A:E,3,FALSE)</f>
        <v xml:space="preserve">North East and North Cumbria </v>
      </c>
      <c r="D97" s="109" t="str">
        <f>VLOOKUP(A97,[3]Sheet1!A:E,4,FALSE)</f>
        <v>Solway Community Respiratory Team</v>
      </c>
      <c r="E97" s="109" t="str">
        <f>VLOOKUP(A97,[3]Sheet1!A:E,5,FALSE)</f>
        <v>North Cumbria Integrated Care NHS Foundation Trust</v>
      </c>
      <c r="F97" s="109" t="s">
        <v>742</v>
      </c>
      <c r="G97" s="110">
        <v>15</v>
      </c>
      <c r="H97" s="110">
        <v>6</v>
      </c>
      <c r="I97" s="112">
        <v>46</v>
      </c>
      <c r="J97" s="110">
        <v>13</v>
      </c>
      <c r="K97" s="112">
        <v>93</v>
      </c>
      <c r="L97" s="110">
        <v>12</v>
      </c>
      <c r="M97" s="113">
        <v>80</v>
      </c>
      <c r="N97" s="110">
        <v>9</v>
      </c>
      <c r="O97" s="112">
        <v>75</v>
      </c>
      <c r="P97" s="110">
        <v>7</v>
      </c>
      <c r="Q97" s="112">
        <v>58</v>
      </c>
      <c r="R97" s="110">
        <v>11</v>
      </c>
      <c r="S97" s="113">
        <v>100</v>
      </c>
    </row>
    <row r="98" spans="1:19" s="74" customFormat="1" x14ac:dyDescent="0.25">
      <c r="A98" s="74" t="s">
        <v>933</v>
      </c>
      <c r="B98" s="109" t="s">
        <v>583</v>
      </c>
      <c r="C98" s="109" t="str">
        <f>VLOOKUP(A98,[3]Sheet1!A:E,3,FALSE)</f>
        <v xml:space="preserve">North East and North Cumbria </v>
      </c>
      <c r="D98" s="109" t="str">
        <f>VLOOKUP(A98,[3]Sheet1!A:E,4,FALSE)</f>
        <v>West Cumbria Community Respiratory Team</v>
      </c>
      <c r="E98" s="109" t="str">
        <f>VLOOKUP(A98,[3]Sheet1!A:E,5,FALSE)</f>
        <v>North Cumbria Integrated Care NHS Foundation Trust</v>
      </c>
      <c r="F98" s="109" t="s">
        <v>742</v>
      </c>
      <c r="G98" s="110">
        <v>84</v>
      </c>
      <c r="H98" s="110">
        <v>25</v>
      </c>
      <c r="I98" s="112">
        <v>36</v>
      </c>
      <c r="J98" s="110">
        <v>59</v>
      </c>
      <c r="K98" s="113">
        <v>97</v>
      </c>
      <c r="L98" s="110">
        <v>62</v>
      </c>
      <c r="M98" s="112">
        <v>77</v>
      </c>
      <c r="N98" s="110">
        <v>62</v>
      </c>
      <c r="O98" s="113">
        <v>100</v>
      </c>
      <c r="P98" s="110">
        <v>20</v>
      </c>
      <c r="Q98" s="112">
        <v>49</v>
      </c>
      <c r="R98" s="110">
        <v>50</v>
      </c>
      <c r="S98" s="112">
        <v>81</v>
      </c>
    </row>
    <row r="99" spans="1:19" s="74" customFormat="1" x14ac:dyDescent="0.25">
      <c r="A99" s="74" t="s">
        <v>934</v>
      </c>
      <c r="B99" s="109" t="s">
        <v>583</v>
      </c>
      <c r="C99" s="109" t="str">
        <f>VLOOKUP(A99,[3]Sheet1!A:E,3,FALSE)</f>
        <v xml:space="preserve">North East and North Cumbria </v>
      </c>
      <c r="D99" s="109" t="str">
        <f>VLOOKUP(A99,[3]Sheet1!A:E,4,FALSE)</f>
        <v>North Tees and Hartlepool Pulmonary Rehabilitation Service</v>
      </c>
      <c r="E99" s="109" t="str">
        <f>VLOOKUP(A99,[3]Sheet1!A:E,5,FALSE)</f>
        <v>North Tees and Hartlepool NHS Foundation Trust</v>
      </c>
      <c r="F99" s="109" t="s">
        <v>742</v>
      </c>
      <c r="G99" s="110">
        <v>345</v>
      </c>
      <c r="H99" s="110">
        <v>49</v>
      </c>
      <c r="I99" s="112">
        <v>24</v>
      </c>
      <c r="J99" s="110">
        <v>0</v>
      </c>
      <c r="K99" s="111">
        <v>0</v>
      </c>
      <c r="L99" s="110">
        <v>110</v>
      </c>
      <c r="M99" s="111">
        <v>49</v>
      </c>
      <c r="N99" s="110">
        <v>110</v>
      </c>
      <c r="O99" s="113">
        <v>100</v>
      </c>
      <c r="P99" s="110">
        <v>8</v>
      </c>
      <c r="Q99" s="112">
        <v>47</v>
      </c>
      <c r="R99" s="110">
        <v>40</v>
      </c>
      <c r="S99" s="111">
        <v>42</v>
      </c>
    </row>
    <row r="100" spans="1:19" s="74" customFormat="1" x14ac:dyDescent="0.25">
      <c r="A100" s="74" t="s">
        <v>935</v>
      </c>
      <c r="B100" s="109" t="s">
        <v>583</v>
      </c>
      <c r="C100" s="109" t="str">
        <f>VLOOKUP(A100,[3]Sheet1!A:E,3,FALSE)</f>
        <v xml:space="preserve">North East and North Cumbria </v>
      </c>
      <c r="D100" s="109" t="str">
        <f>VLOOKUP(A100,[3]Sheet1!A:E,4,FALSE)</f>
        <v>Northumbria Healthcare Pulmonary Rehabilitation Service</v>
      </c>
      <c r="E100" s="109" t="str">
        <f>VLOOKUP(A100,[3]Sheet1!A:E,5,FALSE)</f>
        <v>Northumbria Healthcare NHS Foundation Trust</v>
      </c>
      <c r="F100" s="109" t="s">
        <v>742</v>
      </c>
      <c r="G100" s="110">
        <v>504</v>
      </c>
      <c r="H100" s="110">
        <v>138</v>
      </c>
      <c r="I100" s="112">
        <v>51</v>
      </c>
      <c r="J100" s="110">
        <v>267</v>
      </c>
      <c r="K100" s="113">
        <v>98</v>
      </c>
      <c r="L100" s="110">
        <v>210</v>
      </c>
      <c r="M100" s="112">
        <v>68</v>
      </c>
      <c r="N100" s="110">
        <v>208</v>
      </c>
      <c r="O100" s="112">
        <v>99</v>
      </c>
      <c r="P100" s="110">
        <v>136</v>
      </c>
      <c r="Q100" s="113">
        <v>79</v>
      </c>
      <c r="R100" s="110">
        <v>203</v>
      </c>
      <c r="S100" s="113">
        <v>97</v>
      </c>
    </row>
    <row r="101" spans="1:19" s="74" customFormat="1" x14ac:dyDescent="0.25">
      <c r="A101" s="74" t="s">
        <v>936</v>
      </c>
      <c r="B101" s="109" t="s">
        <v>583</v>
      </c>
      <c r="C101" s="109" t="str">
        <f>VLOOKUP(A101,[3]Sheet1!A:E,3,FALSE)</f>
        <v xml:space="preserve">North East and North Cumbria </v>
      </c>
      <c r="D101" s="109" t="str">
        <f>VLOOKUP(A101,[3]Sheet1!A:E,4,FALSE)</f>
        <v>South Tees Pulmonary Rehabilitation Service</v>
      </c>
      <c r="E101" s="109" t="str">
        <f>VLOOKUP(A101,[3]Sheet1!A:E,5,FALSE)</f>
        <v>South Tees Hospitals NHS Foundation Trust</v>
      </c>
      <c r="F101" s="109" t="s">
        <v>742</v>
      </c>
      <c r="G101" s="110">
        <v>240</v>
      </c>
      <c r="H101" s="110">
        <v>21</v>
      </c>
      <c r="I101" s="112">
        <v>12</v>
      </c>
      <c r="J101" s="110">
        <v>0</v>
      </c>
      <c r="K101" s="114" t="s">
        <v>122</v>
      </c>
      <c r="L101" s="110">
        <v>81</v>
      </c>
      <c r="M101" s="111">
        <v>46</v>
      </c>
      <c r="N101" s="110">
        <v>64</v>
      </c>
      <c r="O101" s="112">
        <v>79</v>
      </c>
      <c r="P101" s="110">
        <v>0</v>
      </c>
      <c r="Q101" s="114" t="s">
        <v>122</v>
      </c>
      <c r="R101" s="110">
        <v>62</v>
      </c>
      <c r="S101" s="112">
        <v>83</v>
      </c>
    </row>
    <row r="102" spans="1:19" s="74" customFormat="1" hidden="1" x14ac:dyDescent="0.25">
      <c r="A102" s="74" t="s">
        <v>937</v>
      </c>
      <c r="B102" s="109" t="s">
        <v>583</v>
      </c>
      <c r="C102" s="109" t="str">
        <f>VLOOKUP(A102,[3]Sheet1!A:E,3,FALSE)</f>
        <v xml:space="preserve">North East and North Cumbria </v>
      </c>
      <c r="D102" s="109" t="str">
        <f>VLOOKUP(A102,[3]Sheet1!A:E,4,FALSE)</f>
        <v>South Tyneside Pulmonary Rehabilitation Programme (Acute)</v>
      </c>
      <c r="E102" s="109" t="str">
        <f>VLOOKUP(A102,[3]Sheet1!A:E,5,FALSE)</f>
        <v>South Tyneside and Sunderland NHS Foundation Trust</v>
      </c>
      <c r="F102" s="109" t="s">
        <v>742</v>
      </c>
      <c r="G102" s="110">
        <v>55</v>
      </c>
      <c r="H102" s="110" t="s">
        <v>752</v>
      </c>
      <c r="I102" s="110" t="s">
        <v>753</v>
      </c>
      <c r="J102" s="110">
        <v>27</v>
      </c>
      <c r="K102" s="112">
        <v>49</v>
      </c>
      <c r="L102" s="110">
        <v>22</v>
      </c>
      <c r="M102" s="111">
        <v>52</v>
      </c>
      <c r="N102" s="110">
        <v>15</v>
      </c>
      <c r="O102" s="112">
        <v>68</v>
      </c>
      <c r="P102" s="110">
        <v>11</v>
      </c>
      <c r="Q102" s="112">
        <v>50</v>
      </c>
      <c r="R102" s="110">
        <v>13</v>
      </c>
      <c r="S102" s="112">
        <v>59</v>
      </c>
    </row>
    <row r="103" spans="1:19" s="74" customFormat="1" x14ac:dyDescent="0.25">
      <c r="A103" s="74" t="s">
        <v>938</v>
      </c>
      <c r="B103" s="109" t="s">
        <v>583</v>
      </c>
      <c r="C103" s="109" t="str">
        <f>VLOOKUP(A103,[3]Sheet1!A:E,3,FALSE)</f>
        <v xml:space="preserve">North East and North Cumbria </v>
      </c>
      <c r="D103" s="109" t="str">
        <f>VLOOKUP(A103,[3]Sheet1!A:E,4,FALSE)</f>
        <v>Sunderland Community Pulmonary Rehabilitation Programme</v>
      </c>
      <c r="E103" s="109" t="str">
        <f>VLOOKUP(A103,[3]Sheet1!A:E,5,FALSE)</f>
        <v>South Tyneside and Sunderland NHS Foundation Trust</v>
      </c>
      <c r="F103" s="109" t="s">
        <v>742</v>
      </c>
      <c r="G103" s="110">
        <v>25</v>
      </c>
      <c r="H103" s="110">
        <v>12</v>
      </c>
      <c r="I103" s="113">
        <v>75</v>
      </c>
      <c r="J103" s="110" t="s">
        <v>752</v>
      </c>
      <c r="K103" s="110" t="s">
        <v>753</v>
      </c>
      <c r="L103" s="110">
        <v>9</v>
      </c>
      <c r="M103" s="111">
        <v>53</v>
      </c>
      <c r="N103" s="110">
        <v>0</v>
      </c>
      <c r="O103" s="111">
        <v>0</v>
      </c>
      <c r="P103" s="110" t="s">
        <v>752</v>
      </c>
      <c r="Q103" s="110" t="s">
        <v>753</v>
      </c>
      <c r="R103" s="110">
        <v>5</v>
      </c>
      <c r="S103" s="112">
        <v>56</v>
      </c>
    </row>
    <row r="104" spans="1:19" s="74" customFormat="1" x14ac:dyDescent="0.25">
      <c r="A104" s="74" t="s">
        <v>939</v>
      </c>
      <c r="B104" s="109" t="s">
        <v>583</v>
      </c>
      <c r="C104" s="109" t="str">
        <f>VLOOKUP(A104,[3]Sheet1!A:E,3,FALSE)</f>
        <v xml:space="preserve">North East and North Cumbria </v>
      </c>
      <c r="D104" s="109" t="str">
        <f>VLOOKUP(A104,[3]Sheet1!A:E,4,FALSE)</f>
        <v>The Newcastle Hospitals Respiratory Services</v>
      </c>
      <c r="E104" s="109" t="str">
        <f>VLOOKUP(A104,[3]Sheet1!A:E,5,FALSE)</f>
        <v>The Newcastle Upon Tyne Hospitals NHS Foundation Trust</v>
      </c>
      <c r="F104" s="109" t="s">
        <v>742</v>
      </c>
      <c r="G104" s="110">
        <v>42</v>
      </c>
      <c r="H104" s="110" t="s">
        <v>752</v>
      </c>
      <c r="I104" s="110" t="s">
        <v>753</v>
      </c>
      <c r="J104" s="110" t="s">
        <v>752</v>
      </c>
      <c r="K104" s="110" t="s">
        <v>753</v>
      </c>
      <c r="L104" s="110">
        <v>31</v>
      </c>
      <c r="M104" s="113">
        <v>79</v>
      </c>
      <c r="N104" s="110">
        <v>31</v>
      </c>
      <c r="O104" s="113">
        <v>100</v>
      </c>
      <c r="P104" s="110">
        <v>6</v>
      </c>
      <c r="Q104" s="112">
        <v>46</v>
      </c>
      <c r="R104" s="110">
        <v>16</v>
      </c>
      <c r="S104" s="112">
        <v>55</v>
      </c>
    </row>
    <row r="105" spans="1:19" s="74" customFormat="1" x14ac:dyDescent="0.25">
      <c r="A105" s="74" t="s">
        <v>940</v>
      </c>
      <c r="B105" s="109" t="s">
        <v>583</v>
      </c>
      <c r="C105" s="109" t="str">
        <f>VLOOKUP(A105,[3]Sheet1!A:E,3,FALSE)</f>
        <v xml:space="preserve">South Yorkshire and Bassetlaw </v>
      </c>
      <c r="D105" s="109" t="str">
        <f>VLOOKUP(A105,[3]Sheet1!A:E,4,FALSE)</f>
        <v>Sheffield Community Pulmonary Rehabilitation Service</v>
      </c>
      <c r="E105" s="109" t="str">
        <f>VLOOKUP(A105,[3]Sheet1!A:E,5,FALSE)</f>
        <v>Sheffield Teaching Hospitals NHS Foundation Trust</v>
      </c>
      <c r="F105" s="109" t="s">
        <v>742</v>
      </c>
      <c r="G105" s="110">
        <v>200</v>
      </c>
      <c r="H105" s="110">
        <v>104</v>
      </c>
      <c r="I105" s="113">
        <v>79</v>
      </c>
      <c r="J105" s="110">
        <v>6</v>
      </c>
      <c r="K105" s="112">
        <v>8</v>
      </c>
      <c r="L105" s="110">
        <v>140</v>
      </c>
      <c r="M105" s="113">
        <v>93</v>
      </c>
      <c r="N105" s="110">
        <v>122</v>
      </c>
      <c r="O105" s="112">
        <v>87</v>
      </c>
      <c r="P105" s="110">
        <v>23</v>
      </c>
      <c r="Q105" s="111">
        <v>42</v>
      </c>
      <c r="R105" s="110">
        <v>40</v>
      </c>
      <c r="S105" s="111">
        <v>49</v>
      </c>
    </row>
    <row r="106" spans="1:19" s="74" customFormat="1" x14ac:dyDescent="0.25">
      <c r="A106" s="74" t="s">
        <v>941</v>
      </c>
      <c r="B106" s="109" t="s">
        <v>583</v>
      </c>
      <c r="C106" s="109" t="str">
        <f>VLOOKUP(A106,[3]Sheet1!A:E,3,FALSE)</f>
        <v xml:space="preserve">South Yorkshire and Bassetlaw </v>
      </c>
      <c r="D106" s="109" t="str">
        <f>VLOOKUP(A106,[3]Sheet1!A:E,4,FALSE)</f>
        <v>South West Yorkshire Cardiac and Pulmonary Rehabilitation Service</v>
      </c>
      <c r="E106" s="109" t="str">
        <f>VLOOKUP(A106,[3]Sheet1!A:E,5,FALSE)</f>
        <v>South West Yorkshire Partnership NHS Foundation Trust</v>
      </c>
      <c r="F106" s="109" t="s">
        <v>742</v>
      </c>
      <c r="G106" s="110">
        <v>84</v>
      </c>
      <c r="H106" s="110">
        <v>77</v>
      </c>
      <c r="I106" s="113">
        <v>97</v>
      </c>
      <c r="J106" s="110">
        <v>9</v>
      </c>
      <c r="K106" s="112">
        <v>17</v>
      </c>
      <c r="L106" s="110">
        <v>72</v>
      </c>
      <c r="M106" s="113">
        <v>89</v>
      </c>
      <c r="N106" s="110">
        <v>71</v>
      </c>
      <c r="O106" s="112">
        <v>99</v>
      </c>
      <c r="P106" s="110">
        <v>31</v>
      </c>
      <c r="Q106" s="113">
        <v>79</v>
      </c>
      <c r="R106" s="110">
        <v>31</v>
      </c>
      <c r="S106" s="111">
        <v>44</v>
      </c>
    </row>
    <row r="107" spans="1:19" s="74" customFormat="1" x14ac:dyDescent="0.25">
      <c r="A107" s="74" t="s">
        <v>942</v>
      </c>
      <c r="B107" s="109" t="s">
        <v>583</v>
      </c>
      <c r="C107" s="109" t="str">
        <f>VLOOKUP(A107,[3]Sheet1!A:E,3,FALSE)</f>
        <v xml:space="preserve">West Yorkshire and Harrogate </v>
      </c>
      <c r="D107" s="109" t="str">
        <f>VLOOKUP(A107,[3]Sheet1!A:E,4,FALSE)</f>
        <v>Airedale - Wharfedale and Craven Pulmonary Rehabilitation Service</v>
      </c>
      <c r="E107" s="109" t="str">
        <f>VLOOKUP(A107,[3]Sheet1!A:E,5,FALSE)</f>
        <v>Airedale NHS Foundation Trust</v>
      </c>
      <c r="F107" s="109" t="s">
        <v>742</v>
      </c>
      <c r="G107" s="110">
        <v>90</v>
      </c>
      <c r="H107" s="110">
        <v>18</v>
      </c>
      <c r="I107" s="112">
        <v>21</v>
      </c>
      <c r="J107" s="110" t="s">
        <v>752</v>
      </c>
      <c r="K107" s="110" t="s">
        <v>753</v>
      </c>
      <c r="L107" s="110">
        <v>63</v>
      </c>
      <c r="M107" s="112">
        <v>71</v>
      </c>
      <c r="N107" s="110">
        <v>8</v>
      </c>
      <c r="O107" s="111">
        <v>13</v>
      </c>
      <c r="P107" s="110">
        <v>24</v>
      </c>
      <c r="Q107" s="112">
        <v>59</v>
      </c>
      <c r="R107" s="110">
        <v>27</v>
      </c>
      <c r="S107" s="111">
        <v>48</v>
      </c>
    </row>
    <row r="108" spans="1:19" s="74" customFormat="1" x14ac:dyDescent="0.25">
      <c r="A108" s="74" t="s">
        <v>943</v>
      </c>
      <c r="B108" s="109" t="s">
        <v>583</v>
      </c>
      <c r="C108" s="109" t="str">
        <f>VLOOKUP(A108,[3]Sheet1!A:E,3,FALSE)</f>
        <v xml:space="preserve">West Yorkshire and Harrogate </v>
      </c>
      <c r="D108" s="109" t="str">
        <f>VLOOKUP(A108,[3]Sheet1!A:E,4,FALSE)</f>
        <v>Calderdale Pulmonary Rehabilitation Service</v>
      </c>
      <c r="E108" s="109" t="str">
        <f>VLOOKUP(A108,[3]Sheet1!A:E,5,FALSE)</f>
        <v>Calderdale and Huddersfield NHS Foundation Trust</v>
      </c>
      <c r="F108" s="109" t="s">
        <v>742</v>
      </c>
      <c r="G108" s="110">
        <v>43</v>
      </c>
      <c r="H108" s="110">
        <v>7</v>
      </c>
      <c r="I108" s="112">
        <v>18</v>
      </c>
      <c r="J108" s="110">
        <v>0</v>
      </c>
      <c r="K108" s="114" t="s">
        <v>122</v>
      </c>
      <c r="L108" s="110">
        <v>34</v>
      </c>
      <c r="M108" s="113">
        <v>87</v>
      </c>
      <c r="N108" s="110">
        <v>31</v>
      </c>
      <c r="O108" s="112">
        <v>91</v>
      </c>
      <c r="P108" s="110">
        <v>0</v>
      </c>
      <c r="Q108" s="114" t="s">
        <v>122</v>
      </c>
      <c r="R108" s="110">
        <v>25</v>
      </c>
      <c r="S108" s="112">
        <v>81</v>
      </c>
    </row>
    <row r="109" spans="1:19" s="74" customFormat="1" x14ac:dyDescent="0.25">
      <c r="A109" s="74" t="s">
        <v>944</v>
      </c>
      <c r="B109" s="109" t="s">
        <v>583</v>
      </c>
      <c r="C109" s="109" t="str">
        <f>VLOOKUP(A109,[3]Sheet1!A:E,3,FALSE)</f>
        <v xml:space="preserve">West Yorkshire and Harrogate </v>
      </c>
      <c r="D109" s="109" t="str">
        <f>VLOOKUP(A109,[3]Sheet1!A:E,4,FALSE)</f>
        <v>Harrogate Respiratory and Cardiac Physiotherapy</v>
      </c>
      <c r="E109" s="109" t="str">
        <f>VLOOKUP(A109,[3]Sheet1!A:E,5,FALSE)</f>
        <v>Harrogate and District NHS Foundation Trust</v>
      </c>
      <c r="F109" s="109" t="s">
        <v>742</v>
      </c>
      <c r="G109" s="110">
        <v>7</v>
      </c>
      <c r="H109" s="110">
        <v>0</v>
      </c>
      <c r="I109" s="111">
        <v>0</v>
      </c>
      <c r="J109" s="110">
        <v>0</v>
      </c>
      <c r="K109" s="111">
        <v>0</v>
      </c>
      <c r="L109" s="110" t="s">
        <v>752</v>
      </c>
      <c r="M109" s="110" t="s">
        <v>753</v>
      </c>
      <c r="N109" s="110" t="s">
        <v>752</v>
      </c>
      <c r="O109" s="110" t="s">
        <v>753</v>
      </c>
      <c r="P109" s="110" t="s">
        <v>752</v>
      </c>
      <c r="Q109" s="110" t="s">
        <v>753</v>
      </c>
      <c r="R109" s="110" t="s">
        <v>752</v>
      </c>
      <c r="S109" s="110" t="s">
        <v>753</v>
      </c>
    </row>
    <row r="110" spans="1:19" s="74" customFormat="1" x14ac:dyDescent="0.25">
      <c r="A110" s="74" t="s">
        <v>945</v>
      </c>
      <c r="B110" s="109" t="s">
        <v>583</v>
      </c>
      <c r="C110" s="109" t="str">
        <f>VLOOKUP(A110,[3]Sheet1!A:E,3,FALSE)</f>
        <v xml:space="preserve">West Yorkshire and Harrogate </v>
      </c>
      <c r="D110" s="109" t="str">
        <f>VLOOKUP(A110,[3]Sheet1!A:E,4,FALSE)</f>
        <v>Mid Yorkshire Therapy Services - Community Pulmonary Rehabilitation</v>
      </c>
      <c r="E110" s="109" t="str">
        <f>VLOOKUP(A110,[3]Sheet1!A:E,5,FALSE)</f>
        <v>Mid Yorkshire Hospitals NHS Trust</v>
      </c>
      <c r="F110" s="109" t="s">
        <v>742</v>
      </c>
      <c r="G110" s="110">
        <v>197</v>
      </c>
      <c r="H110" s="110">
        <v>22</v>
      </c>
      <c r="I110" s="112">
        <v>22</v>
      </c>
      <c r="J110" s="110">
        <v>60</v>
      </c>
      <c r="K110" s="112">
        <v>87</v>
      </c>
      <c r="L110" s="110">
        <v>66</v>
      </c>
      <c r="M110" s="111">
        <v>57</v>
      </c>
      <c r="N110" s="110">
        <v>66</v>
      </c>
      <c r="O110" s="113">
        <v>100</v>
      </c>
      <c r="P110" s="110">
        <v>17</v>
      </c>
      <c r="Q110" s="112">
        <v>46</v>
      </c>
      <c r="R110" s="110">
        <v>50</v>
      </c>
      <c r="S110" s="113">
        <v>85</v>
      </c>
    </row>
    <row r="111" spans="1:19" s="74" customFormat="1" x14ac:dyDescent="0.25">
      <c r="A111" s="74" t="s">
        <v>946</v>
      </c>
      <c r="B111" s="109" t="s">
        <v>583</v>
      </c>
      <c r="C111" s="109" t="str">
        <f>VLOOKUP(A111,[3]Sheet1!A:E,3,FALSE)</f>
        <v xml:space="preserve">West Yorkshire and Harrogate </v>
      </c>
      <c r="D111" s="109" t="str">
        <f>VLOOKUP(A111,[3]Sheet1!A:E,4,FALSE)</f>
        <v>North Kirklees Pulmonary Rehabilitation Programme</v>
      </c>
      <c r="E111" s="109" t="str">
        <f>VLOOKUP(A111,[3]Sheet1!A:E,5,FALSE)</f>
        <v>Mid Yorkshire Hospitals NHS Trust</v>
      </c>
      <c r="F111" s="109" t="s">
        <v>742</v>
      </c>
      <c r="G111" s="110">
        <v>40</v>
      </c>
      <c r="H111" s="110">
        <v>5</v>
      </c>
      <c r="I111" s="112">
        <v>15</v>
      </c>
      <c r="J111" s="110">
        <v>0</v>
      </c>
      <c r="K111" s="114" t="s">
        <v>122</v>
      </c>
      <c r="L111" s="110">
        <v>35</v>
      </c>
      <c r="M111" s="113">
        <v>92</v>
      </c>
      <c r="N111" s="110">
        <v>6</v>
      </c>
      <c r="O111" s="111">
        <v>17</v>
      </c>
      <c r="P111" s="110">
        <v>0</v>
      </c>
      <c r="Q111" s="114" t="s">
        <v>122</v>
      </c>
      <c r="R111" s="110">
        <v>23</v>
      </c>
      <c r="S111" s="112">
        <v>72</v>
      </c>
    </row>
    <row r="112" spans="1:19" s="74" customFormat="1" x14ac:dyDescent="0.25">
      <c r="A112" s="74" t="s">
        <v>947</v>
      </c>
      <c r="B112" s="109" t="s">
        <v>583</v>
      </c>
      <c r="C112" s="109" t="str">
        <f>VLOOKUP(A112,[3]Sheet1!A:E,3,FALSE)</f>
        <v>West Yorkshire and Harrogate Health and Care Partnership</v>
      </c>
      <c r="D112" s="109" t="str">
        <f>VLOOKUP(A112,[3]Sheet1!A:E,4,FALSE)</f>
        <v>Leeds Community Healthcare, Community Respiratory Service</v>
      </c>
      <c r="E112" s="109" t="str">
        <f>VLOOKUP(A112,[3]Sheet1!A:E,5,FALSE)</f>
        <v>Leeds Community Healthcare NHS Trust</v>
      </c>
      <c r="F112" s="109" t="s">
        <v>742</v>
      </c>
      <c r="G112" s="110">
        <v>30</v>
      </c>
      <c r="H112" s="110">
        <v>16</v>
      </c>
      <c r="I112" s="113">
        <v>70</v>
      </c>
      <c r="J112" s="110" t="s">
        <v>752</v>
      </c>
      <c r="K112" s="110" t="s">
        <v>753</v>
      </c>
      <c r="L112" s="110">
        <v>19</v>
      </c>
      <c r="M112" s="112">
        <v>66</v>
      </c>
      <c r="N112" s="110">
        <v>12</v>
      </c>
      <c r="O112" s="111">
        <v>63</v>
      </c>
      <c r="P112" s="110">
        <v>8</v>
      </c>
      <c r="Q112" s="113">
        <v>67</v>
      </c>
      <c r="R112" s="110">
        <v>8</v>
      </c>
      <c r="S112" s="111">
        <v>47</v>
      </c>
    </row>
    <row r="113" spans="1:19" s="74" customFormat="1" x14ac:dyDescent="0.25">
      <c r="A113" s="74" t="s">
        <v>948</v>
      </c>
      <c r="B113" s="109" t="s">
        <v>583</v>
      </c>
      <c r="C113" s="116" t="str">
        <f>VLOOKUP(A113,[3]Sheet1!A:E,3,FALSE)</f>
        <v>West Yorkshire and Harrogate Health and Care Partnership</v>
      </c>
      <c r="D113" s="116" t="str">
        <f>VLOOKUP(A113,[3]Sheet1!A:E,4,FALSE)</f>
        <v>Greater Huddersfield Pulmonary Rehabilitation Service</v>
      </c>
      <c r="E113" s="116" t="str">
        <f>VLOOKUP(A113,[3]Sheet1!A:E,5,FALSE)</f>
        <v>Locala Community Partnerships CIC</v>
      </c>
      <c r="F113" s="116" t="s">
        <v>742</v>
      </c>
      <c r="G113" s="117">
        <v>24</v>
      </c>
      <c r="H113" s="117" t="s">
        <v>752</v>
      </c>
      <c r="I113" s="117" t="s">
        <v>753</v>
      </c>
      <c r="J113" s="117">
        <v>0</v>
      </c>
      <c r="K113" s="120" t="s">
        <v>122</v>
      </c>
      <c r="L113" s="117">
        <v>22</v>
      </c>
      <c r="M113" s="118">
        <v>92</v>
      </c>
      <c r="N113" s="117">
        <v>22</v>
      </c>
      <c r="O113" s="118">
        <v>100</v>
      </c>
      <c r="P113" s="117">
        <v>0</v>
      </c>
      <c r="Q113" s="120" t="s">
        <v>122</v>
      </c>
      <c r="R113" s="117">
        <v>11</v>
      </c>
      <c r="S113" s="121">
        <v>65</v>
      </c>
    </row>
    <row r="114" spans="1:19" s="74" customFormat="1" x14ac:dyDescent="0.25">
      <c r="A114" s="74" t="s">
        <v>949</v>
      </c>
      <c r="B114" s="103" t="s">
        <v>620</v>
      </c>
      <c r="C114" s="109" t="str">
        <f>VLOOKUP(A114,[3]Sheet1!A:E,3,FALSE)</f>
        <v>Cheshire and Merseyside</v>
      </c>
      <c r="D114" s="104" t="str">
        <f>VLOOKUP(A114,[3]Sheet1!A:E,4,FALSE)</f>
        <v>Knowsley Community Respiratory Service</v>
      </c>
      <c r="E114" s="104" t="str">
        <f>VLOOKUP(A114,[3]Sheet1!A:E,5,FALSE)</f>
        <v>Liverpool Heart and Chest Hospital NHS Foundation Trust</v>
      </c>
      <c r="F114" s="104" t="s">
        <v>742</v>
      </c>
      <c r="G114" s="105">
        <v>101</v>
      </c>
      <c r="H114" s="105">
        <v>41</v>
      </c>
      <c r="I114" s="107">
        <v>44</v>
      </c>
      <c r="J114" s="105">
        <v>7</v>
      </c>
      <c r="K114" s="107">
        <v>7</v>
      </c>
      <c r="L114" s="105">
        <v>68</v>
      </c>
      <c r="M114" s="107">
        <v>72</v>
      </c>
      <c r="N114" s="105">
        <v>63</v>
      </c>
      <c r="O114" s="107">
        <v>93</v>
      </c>
      <c r="P114" s="105">
        <v>39</v>
      </c>
      <c r="Q114" s="106">
        <v>68</v>
      </c>
      <c r="R114" s="105">
        <v>53</v>
      </c>
      <c r="S114" s="107">
        <v>83</v>
      </c>
    </row>
    <row r="115" spans="1:19" s="74" customFormat="1" x14ac:dyDescent="0.25">
      <c r="A115" s="74" t="s">
        <v>950</v>
      </c>
      <c r="B115" s="103" t="s">
        <v>620</v>
      </c>
      <c r="C115" s="109" t="str">
        <f>VLOOKUP(A115,[3]Sheet1!A:E,3,FALSE)</f>
        <v>Cheshire and Merseyside</v>
      </c>
      <c r="D115" s="109" t="str">
        <f>VLOOKUP(A115,[3]Sheet1!A:E,4,FALSE)</f>
        <v>The Breathe Programme</v>
      </c>
      <c r="E115" s="109" t="str">
        <f>VLOOKUP(A115,[3]Sheet1!A:E,5,FALSE)</f>
        <v>Liverpool Heart And Chest Hospital NHS Foundation Trust</v>
      </c>
      <c r="F115" s="109" t="s">
        <v>742</v>
      </c>
      <c r="G115" s="110">
        <v>324</v>
      </c>
      <c r="H115" s="110">
        <v>293</v>
      </c>
      <c r="I115" s="113">
        <v>95</v>
      </c>
      <c r="J115" s="110">
        <v>35</v>
      </c>
      <c r="K115" s="112">
        <v>20</v>
      </c>
      <c r="L115" s="110">
        <v>211</v>
      </c>
      <c r="M115" s="112">
        <v>67</v>
      </c>
      <c r="N115" s="110">
        <v>57</v>
      </c>
      <c r="O115" s="111">
        <v>27</v>
      </c>
      <c r="P115" s="110">
        <v>46</v>
      </c>
      <c r="Q115" s="112">
        <v>61</v>
      </c>
      <c r="R115" s="110">
        <v>69</v>
      </c>
      <c r="S115" s="111">
        <v>49</v>
      </c>
    </row>
    <row r="116" spans="1:19" s="74" customFormat="1" x14ac:dyDescent="0.25">
      <c r="A116" s="74" t="s">
        <v>951</v>
      </c>
      <c r="B116" s="103" t="s">
        <v>620</v>
      </c>
      <c r="C116" s="109" t="str">
        <f>VLOOKUP(A116,[3]Sheet1!A:E,3,FALSE)</f>
        <v xml:space="preserve">Cheshire and Merseyside Health and Care Partnership </v>
      </c>
      <c r="D116" s="109" t="str">
        <f>VLOOKUP(A116,[3]Sheet1!A:E,4,FALSE)</f>
        <v>Cheshire and Wirral Partnership Respiratory Service</v>
      </c>
      <c r="E116" s="109" t="str">
        <f>VLOOKUP(A116,[3]Sheet1!A:E,5,FALSE)</f>
        <v>Cheshire and Wirral Partnership NHS Foundation Trust</v>
      </c>
      <c r="F116" s="109" t="s">
        <v>742</v>
      </c>
      <c r="G116" s="110">
        <v>14</v>
      </c>
      <c r="H116" s="110">
        <v>8</v>
      </c>
      <c r="I116" s="113">
        <v>57</v>
      </c>
      <c r="J116" s="110">
        <v>0</v>
      </c>
      <c r="K116" s="114" t="s">
        <v>122</v>
      </c>
      <c r="L116" s="110">
        <v>12</v>
      </c>
      <c r="M116" s="113">
        <v>86</v>
      </c>
      <c r="N116" s="110">
        <v>12</v>
      </c>
      <c r="O116" s="113">
        <v>100</v>
      </c>
      <c r="P116" s="110">
        <v>0</v>
      </c>
      <c r="Q116" s="114" t="s">
        <v>122</v>
      </c>
      <c r="R116" s="110">
        <v>10</v>
      </c>
      <c r="S116" s="113">
        <v>91</v>
      </c>
    </row>
    <row r="117" spans="1:19" s="74" customFormat="1" x14ac:dyDescent="0.25">
      <c r="A117" s="74" t="s">
        <v>952</v>
      </c>
      <c r="B117" s="103" t="s">
        <v>620</v>
      </c>
      <c r="C117" s="109" t="str">
        <f>VLOOKUP(A117,[3]Sheet1!A:E,3,FALSE)</f>
        <v xml:space="preserve">Cheshire and Merseyside Health and Care Partnership </v>
      </c>
      <c r="D117" s="109" t="str">
        <f>VLOOKUP(A117,[3]Sheet1!A:E,4,FALSE)</f>
        <v>East Cheshire Pulmonary Rehabilitation Service</v>
      </c>
      <c r="E117" s="109" t="str">
        <f>VLOOKUP(A117,[3]Sheet1!A:E,5,FALSE)</f>
        <v>East Cheshire NHS Trust</v>
      </c>
      <c r="F117" s="109" t="s">
        <v>742</v>
      </c>
      <c r="G117" s="110">
        <v>24</v>
      </c>
      <c r="H117" s="110">
        <v>15</v>
      </c>
      <c r="I117" s="113">
        <v>62</v>
      </c>
      <c r="J117" s="110">
        <v>0</v>
      </c>
      <c r="K117" s="111">
        <v>0</v>
      </c>
      <c r="L117" s="110">
        <v>18</v>
      </c>
      <c r="M117" s="112">
        <v>75</v>
      </c>
      <c r="N117" s="110">
        <v>18</v>
      </c>
      <c r="O117" s="113">
        <v>100</v>
      </c>
      <c r="P117" s="110">
        <v>8</v>
      </c>
      <c r="Q117" s="112">
        <v>47</v>
      </c>
      <c r="R117" s="110">
        <v>7</v>
      </c>
      <c r="S117" s="111">
        <v>39</v>
      </c>
    </row>
    <row r="118" spans="1:19" s="74" customFormat="1" x14ac:dyDescent="0.25">
      <c r="A118" s="74" t="s">
        <v>953</v>
      </c>
      <c r="B118" s="103" t="s">
        <v>620</v>
      </c>
      <c r="C118" s="109" t="str">
        <f>VLOOKUP(A118,[3]Sheet1!A:E,3,FALSE)</f>
        <v xml:space="preserve">Cheshire and Merseyside Health and Care Partnership </v>
      </c>
      <c r="D118" s="109" t="str">
        <f>VLOOKUP(A118,[3]Sheet1!A:E,4,FALSE)</f>
        <v>Sefton Community Respiratory Service</v>
      </c>
      <c r="E118" s="109" t="str">
        <f>VLOOKUP(A118,[3]Sheet1!A:E,5,FALSE)</f>
        <v>Mersey Care NHS Foundation Trust</v>
      </c>
      <c r="F118" s="109" t="s">
        <v>742</v>
      </c>
      <c r="G118" s="110">
        <v>46</v>
      </c>
      <c r="H118" s="110">
        <v>19</v>
      </c>
      <c r="I118" s="112">
        <v>50</v>
      </c>
      <c r="J118" s="110">
        <v>0</v>
      </c>
      <c r="K118" s="111">
        <v>0</v>
      </c>
      <c r="L118" s="110">
        <v>28</v>
      </c>
      <c r="M118" s="112">
        <v>61</v>
      </c>
      <c r="N118" s="110">
        <v>28</v>
      </c>
      <c r="O118" s="113">
        <v>100</v>
      </c>
      <c r="P118" s="110">
        <v>16</v>
      </c>
      <c r="Q118" s="112">
        <v>59</v>
      </c>
      <c r="R118" s="110">
        <v>16</v>
      </c>
      <c r="S118" s="112">
        <v>57</v>
      </c>
    </row>
    <row r="119" spans="1:19" s="74" customFormat="1" x14ac:dyDescent="0.25">
      <c r="A119" s="74" t="s">
        <v>954</v>
      </c>
      <c r="B119" s="103" t="s">
        <v>620</v>
      </c>
      <c r="C119" s="109" t="str">
        <f>VLOOKUP(A119,[3]Sheet1!A:E,3,FALSE)</f>
        <v xml:space="preserve">Cheshire and Merseyside Health and Care Partnership </v>
      </c>
      <c r="D119" s="109" t="str">
        <f>VLOOKUP(A119,[3]Sheet1!A:E,4,FALSE)</f>
        <v>Central Cheshire Integrated Care Partnership Pulmonary Rehabilitation Service</v>
      </c>
      <c r="E119" s="109" t="str">
        <f>VLOOKUP(A119,[3]Sheet1!A:E,5,FALSE)</f>
        <v>Mid Cheshire Hospitals NHS Foundation Trust</v>
      </c>
      <c r="F119" s="109" t="s">
        <v>742</v>
      </c>
      <c r="G119" s="110">
        <v>201</v>
      </c>
      <c r="H119" s="110">
        <v>86</v>
      </c>
      <c r="I119" s="112">
        <v>48</v>
      </c>
      <c r="J119" s="110">
        <v>21</v>
      </c>
      <c r="K119" s="112">
        <v>14</v>
      </c>
      <c r="L119" s="110">
        <v>132</v>
      </c>
      <c r="M119" s="112">
        <v>73</v>
      </c>
      <c r="N119" s="110">
        <v>120</v>
      </c>
      <c r="O119" s="112">
        <v>91</v>
      </c>
      <c r="P119" s="110">
        <v>55</v>
      </c>
      <c r="Q119" s="112">
        <v>57</v>
      </c>
      <c r="R119" s="110">
        <v>55</v>
      </c>
      <c r="S119" s="111">
        <v>44</v>
      </c>
    </row>
    <row r="120" spans="1:19" s="74" customFormat="1" x14ac:dyDescent="0.25">
      <c r="A120" s="74" t="s">
        <v>955</v>
      </c>
      <c r="B120" s="103" t="s">
        <v>620</v>
      </c>
      <c r="C120" s="109" t="str">
        <f>VLOOKUP(A120,[3]Sheet1!A:E,3,FALSE)</f>
        <v xml:space="preserve">Cheshire and Merseyside Health and Care Partnership </v>
      </c>
      <c r="D120" s="109" t="str">
        <f>VLOOKUP(A120,[3]Sheet1!A:E,4,FALSE)</f>
        <v>St. Helens Pulmonary Rehabilitation Service</v>
      </c>
      <c r="E120" s="109" t="str">
        <f>VLOOKUP(A120,[3]Sheet1!A:E,5,FALSE)</f>
        <v>North West Boroughs Healthcare NHS Foundation Trust</v>
      </c>
      <c r="F120" s="109" t="s">
        <v>742</v>
      </c>
      <c r="G120" s="110">
        <v>37</v>
      </c>
      <c r="H120" s="110">
        <v>33</v>
      </c>
      <c r="I120" s="113">
        <v>94</v>
      </c>
      <c r="J120" s="110">
        <v>7</v>
      </c>
      <c r="K120" s="112">
        <v>19</v>
      </c>
      <c r="L120" s="110">
        <v>27</v>
      </c>
      <c r="M120" s="112">
        <v>77</v>
      </c>
      <c r="N120" s="110">
        <v>26</v>
      </c>
      <c r="O120" s="112">
        <v>96</v>
      </c>
      <c r="P120" s="110">
        <v>11</v>
      </c>
      <c r="Q120" s="111">
        <v>42</v>
      </c>
      <c r="R120" s="110">
        <v>13</v>
      </c>
      <c r="S120" s="112">
        <v>54</v>
      </c>
    </row>
    <row r="121" spans="1:19" s="74" customFormat="1" x14ac:dyDescent="0.25">
      <c r="A121" s="74" t="s">
        <v>956</v>
      </c>
      <c r="B121" s="103" t="s">
        <v>620</v>
      </c>
      <c r="C121" s="109" t="str">
        <f>VLOOKUP(A121,[3]Sheet1!A:E,3,FALSE)</f>
        <v xml:space="preserve">Cheshire and Merseyside Health and Care Partnership </v>
      </c>
      <c r="D121" s="109" t="str">
        <f>VLOOKUP(A121,[3]Sheet1!A:E,4,FALSE)</f>
        <v>West Lancashire Pulmonary Rehabilitation</v>
      </c>
      <c r="E121" s="109" t="str">
        <f>VLOOKUP(A121,[3]Sheet1!A:E,5,FALSE)</f>
        <v>Southport and Ormskirk Hospital NHS Trust</v>
      </c>
      <c r="F121" s="109" t="s">
        <v>742</v>
      </c>
      <c r="G121" s="110">
        <v>20</v>
      </c>
      <c r="H121" s="110">
        <v>8</v>
      </c>
      <c r="I121" s="112">
        <v>53</v>
      </c>
      <c r="J121" s="110">
        <v>0</v>
      </c>
      <c r="K121" s="111">
        <v>0</v>
      </c>
      <c r="L121" s="110">
        <v>12</v>
      </c>
      <c r="M121" s="113">
        <v>80</v>
      </c>
      <c r="N121" s="110">
        <v>12</v>
      </c>
      <c r="O121" s="113">
        <v>100</v>
      </c>
      <c r="P121" s="110" t="s">
        <v>752</v>
      </c>
      <c r="Q121" s="110" t="s">
        <v>753</v>
      </c>
      <c r="R121" s="110">
        <v>10</v>
      </c>
      <c r="S121" s="112">
        <v>83</v>
      </c>
    </row>
    <row r="122" spans="1:19" s="74" customFormat="1" x14ac:dyDescent="0.25">
      <c r="A122" s="74" t="s">
        <v>957</v>
      </c>
      <c r="B122" s="103" t="s">
        <v>620</v>
      </c>
      <c r="C122" s="109" t="str">
        <f>VLOOKUP(A122,[3]Sheet1!A:E,3,FALSE)</f>
        <v xml:space="preserve">Cheshire and Merseyside Health and Care Partnership </v>
      </c>
      <c r="D122" s="109" t="str">
        <f>VLOOKUP(A122,[3]Sheet1!A:E,4,FALSE)</f>
        <v>The Warrington &amp; Halton Pulmonary Rehabilitation Service</v>
      </c>
      <c r="E122" s="109" t="str">
        <f>VLOOKUP(A122,[3]Sheet1!A:E,5,FALSE)</f>
        <v>Warrington and Halton Hospitals NHS Foundation Trust</v>
      </c>
      <c r="F122" s="109" t="s">
        <v>742</v>
      </c>
      <c r="G122" s="110">
        <v>41</v>
      </c>
      <c r="H122" s="110" t="s">
        <v>752</v>
      </c>
      <c r="I122" s="110" t="s">
        <v>753</v>
      </c>
      <c r="J122" s="110" t="s">
        <v>752</v>
      </c>
      <c r="K122" s="110" t="s">
        <v>753</v>
      </c>
      <c r="L122" s="110">
        <v>21</v>
      </c>
      <c r="M122" s="111">
        <v>52</v>
      </c>
      <c r="N122" s="110">
        <v>15</v>
      </c>
      <c r="O122" s="112">
        <v>71</v>
      </c>
      <c r="P122" s="110">
        <v>6</v>
      </c>
      <c r="Q122" s="111">
        <v>33</v>
      </c>
      <c r="R122" s="110">
        <v>9</v>
      </c>
      <c r="S122" s="111">
        <v>45</v>
      </c>
    </row>
    <row r="123" spans="1:19" s="74" customFormat="1" x14ac:dyDescent="0.25">
      <c r="A123" s="74" t="s">
        <v>958</v>
      </c>
      <c r="B123" s="103" t="s">
        <v>620</v>
      </c>
      <c r="C123" s="109" t="str">
        <f>VLOOKUP(A123,[3]Sheet1!A:E,3,FALSE)</f>
        <v xml:space="preserve">Cheshire and Merseyside Health and Care Partnership </v>
      </c>
      <c r="D123" s="109" t="str">
        <f>VLOOKUP(A123,[3]Sheet1!A:E,4,FALSE)</f>
        <v>Wirral COPD, Pulmonary Rehabilitation &amp; Oxygen Service</v>
      </c>
      <c r="E123" s="109" t="str">
        <f>VLOOKUP(A123,[3]Sheet1!A:E,5,FALSE)</f>
        <v>Wirral University Teaching Hospital NHS Foundation Trust</v>
      </c>
      <c r="F123" s="109" t="s">
        <v>742</v>
      </c>
      <c r="G123" s="110">
        <v>65</v>
      </c>
      <c r="H123" s="110">
        <v>12</v>
      </c>
      <c r="I123" s="112">
        <v>20</v>
      </c>
      <c r="J123" s="110">
        <v>0</v>
      </c>
      <c r="K123" s="111">
        <v>0</v>
      </c>
      <c r="L123" s="110">
        <v>40</v>
      </c>
      <c r="M123" s="112">
        <v>65</v>
      </c>
      <c r="N123" s="110">
        <v>26</v>
      </c>
      <c r="O123" s="112">
        <v>65</v>
      </c>
      <c r="P123" s="110">
        <v>23</v>
      </c>
      <c r="Q123" s="112">
        <v>57</v>
      </c>
      <c r="R123" s="110">
        <v>21</v>
      </c>
      <c r="S123" s="112">
        <v>60</v>
      </c>
    </row>
    <row r="124" spans="1:19" s="74" customFormat="1" x14ac:dyDescent="0.25">
      <c r="A124" s="74" t="s">
        <v>959</v>
      </c>
      <c r="B124" s="103" t="s">
        <v>620</v>
      </c>
      <c r="C124" s="109" t="str">
        <f>VLOOKUP(A124,[3]Sheet1!A:E,3,FALSE)</f>
        <v xml:space="preserve">Greater Manchester Health and Social Care Partnership </v>
      </c>
      <c r="D124" s="109" t="str">
        <f>VLOOKUP(A124,[3]Sheet1!A:E,4,FALSE)</f>
        <v>Bolton Pulmonary Rehabilitation Programme</v>
      </c>
      <c r="E124" s="109" t="str">
        <f>VLOOKUP(A124,[3]Sheet1!A:E,5,FALSE)</f>
        <v>Bolton NHS Foundation Trust</v>
      </c>
      <c r="F124" s="109" t="s">
        <v>742</v>
      </c>
      <c r="G124" s="110">
        <v>41</v>
      </c>
      <c r="H124" s="110">
        <v>5</v>
      </c>
      <c r="I124" s="112">
        <v>19</v>
      </c>
      <c r="J124" s="110">
        <v>0</v>
      </c>
      <c r="K124" s="114" t="s">
        <v>122</v>
      </c>
      <c r="L124" s="110">
        <v>28</v>
      </c>
      <c r="M124" s="112">
        <v>68</v>
      </c>
      <c r="N124" s="110">
        <v>6</v>
      </c>
      <c r="O124" s="111">
        <v>21</v>
      </c>
      <c r="P124" s="110">
        <v>0</v>
      </c>
      <c r="Q124" s="114" t="s">
        <v>122</v>
      </c>
      <c r="R124" s="110">
        <v>23</v>
      </c>
      <c r="S124" s="112">
        <v>82</v>
      </c>
    </row>
    <row r="125" spans="1:19" s="74" customFormat="1" x14ac:dyDescent="0.25">
      <c r="A125" s="74" t="s">
        <v>960</v>
      </c>
      <c r="B125" s="103" t="s">
        <v>620</v>
      </c>
      <c r="C125" s="109" t="str">
        <f>VLOOKUP(A125,[3]Sheet1!A:E,3,FALSE)</f>
        <v xml:space="preserve">Greater Manchester Health and Social Care Partnership </v>
      </c>
      <c r="D125" s="109" t="str">
        <f>VLOOKUP(A125,[3]Sheet1!A:E,4,FALSE)</f>
        <v>Swindon Healthy Lives Pulmonary Rehabilitation Programme</v>
      </c>
      <c r="E125" s="109" t="str">
        <f>VLOOKUP(A125,[3]Sheet1!A:E,5,FALSE)</f>
        <v>Great Western Hospitals NHS Foundation Trust</v>
      </c>
      <c r="F125" s="109" t="s">
        <v>742</v>
      </c>
      <c r="G125" s="110">
        <v>60</v>
      </c>
      <c r="H125" s="110" t="s">
        <v>752</v>
      </c>
      <c r="I125" s="110" t="s">
        <v>753</v>
      </c>
      <c r="J125" s="110">
        <v>0</v>
      </c>
      <c r="K125" s="111">
        <v>0</v>
      </c>
      <c r="L125" s="110">
        <v>36</v>
      </c>
      <c r="M125" s="112">
        <v>63</v>
      </c>
      <c r="N125" s="110">
        <v>0</v>
      </c>
      <c r="O125" s="111">
        <v>0</v>
      </c>
      <c r="P125" s="110">
        <v>26</v>
      </c>
      <c r="Q125" s="113">
        <v>76</v>
      </c>
      <c r="R125" s="110">
        <v>19</v>
      </c>
      <c r="S125" s="112">
        <v>53</v>
      </c>
    </row>
    <row r="126" spans="1:19" s="74" customFormat="1" x14ac:dyDescent="0.25">
      <c r="A126" s="74" t="s">
        <v>961</v>
      </c>
      <c r="B126" s="103" t="s">
        <v>620</v>
      </c>
      <c r="C126" s="109" t="str">
        <f>VLOOKUP(A126,[3]Sheet1!A:E,3,FALSE)</f>
        <v xml:space="preserve">Greater Manchester Health and Social Care Partnership </v>
      </c>
      <c r="D126" s="109" t="str">
        <f>VLOOKUP(A126,[3]Sheet1!A:E,4,FALSE)</f>
        <v>Manchester Community Respiratory Service</v>
      </c>
      <c r="E126" s="109" t="str">
        <f>VLOOKUP(A126,[3]Sheet1!A:E,5,FALSE)</f>
        <v>Manchester University NHS Foundation Trust</v>
      </c>
      <c r="F126" s="109" t="s">
        <v>742</v>
      </c>
      <c r="G126" s="110">
        <v>83</v>
      </c>
      <c r="H126" s="110">
        <v>46</v>
      </c>
      <c r="I126" s="113">
        <v>65</v>
      </c>
      <c r="J126" s="110">
        <v>0</v>
      </c>
      <c r="K126" s="111">
        <v>0</v>
      </c>
      <c r="L126" s="110">
        <v>35</v>
      </c>
      <c r="M126" s="111">
        <v>49</v>
      </c>
      <c r="N126" s="110">
        <v>31</v>
      </c>
      <c r="O126" s="112">
        <v>89</v>
      </c>
      <c r="P126" s="110" t="s">
        <v>752</v>
      </c>
      <c r="Q126" s="110" t="s">
        <v>753</v>
      </c>
      <c r="R126" s="110">
        <v>14</v>
      </c>
      <c r="S126" s="111">
        <v>44</v>
      </c>
    </row>
    <row r="127" spans="1:19" s="74" customFormat="1" x14ac:dyDescent="0.25">
      <c r="A127" s="74" t="s">
        <v>962</v>
      </c>
      <c r="B127" s="103" t="s">
        <v>620</v>
      </c>
      <c r="C127" s="109" t="str">
        <f>VLOOKUP(A127,[3]Sheet1!A:E,3,FALSE)</f>
        <v xml:space="preserve">Greater Manchester Health and Social Care Partnership </v>
      </c>
      <c r="D127" s="109" t="str">
        <f>VLOOKUP(A127,[3]Sheet1!A:E,4,FALSE)</f>
        <v>Manchester Integrated Lung Service - Central site</v>
      </c>
      <c r="E127" s="109" t="str">
        <f>VLOOKUP(A127,[3]Sheet1!A:E,5,FALSE)</f>
        <v>Manchester University NHS Foundation Trust</v>
      </c>
      <c r="F127" s="109" t="s">
        <v>742</v>
      </c>
      <c r="G127" s="110">
        <v>75</v>
      </c>
      <c r="H127" s="110">
        <v>22</v>
      </c>
      <c r="I127" s="112">
        <v>35</v>
      </c>
      <c r="J127" s="110">
        <v>29</v>
      </c>
      <c r="K127" s="112">
        <v>42</v>
      </c>
      <c r="L127" s="110">
        <v>37</v>
      </c>
      <c r="M127" s="111">
        <v>52</v>
      </c>
      <c r="N127" s="110">
        <v>37</v>
      </c>
      <c r="O127" s="113">
        <v>100</v>
      </c>
      <c r="P127" s="110">
        <v>23</v>
      </c>
      <c r="Q127" s="113">
        <v>68</v>
      </c>
      <c r="R127" s="110">
        <v>26</v>
      </c>
      <c r="S127" s="112">
        <v>72</v>
      </c>
    </row>
    <row r="128" spans="1:19" s="74" customFormat="1" x14ac:dyDescent="0.25">
      <c r="A128" s="74" t="s">
        <v>963</v>
      </c>
      <c r="B128" s="103" t="s">
        <v>620</v>
      </c>
      <c r="C128" s="109" t="str">
        <f>VLOOKUP(A128,[3]Sheet1!A:E,3,FALSE)</f>
        <v xml:space="preserve">Greater Manchester Health and Social Care Partnership </v>
      </c>
      <c r="D128" s="109" t="str">
        <f>VLOOKUP(A128,[3]Sheet1!A:E,4,FALSE)</f>
        <v>Manchester Royal Infirmary Pulmonary Rehabilitation Service</v>
      </c>
      <c r="E128" s="109" t="str">
        <f>VLOOKUP(A128,[3]Sheet1!A:E,5,FALSE)</f>
        <v>Manchester University NHS Foundation Trust</v>
      </c>
      <c r="F128" s="109" t="s">
        <v>742</v>
      </c>
      <c r="G128" s="110">
        <v>11</v>
      </c>
      <c r="H128" s="110" t="s">
        <v>752</v>
      </c>
      <c r="I128" s="110" t="s">
        <v>753</v>
      </c>
      <c r="J128" s="110">
        <v>9</v>
      </c>
      <c r="K128" s="112">
        <v>82</v>
      </c>
      <c r="L128" s="110">
        <v>6</v>
      </c>
      <c r="M128" s="112">
        <v>60</v>
      </c>
      <c r="N128" s="110" t="s">
        <v>752</v>
      </c>
      <c r="O128" s="110" t="s">
        <v>753</v>
      </c>
      <c r="P128" s="110">
        <v>5</v>
      </c>
      <c r="Q128" s="113">
        <v>83</v>
      </c>
      <c r="R128" s="110">
        <v>6</v>
      </c>
      <c r="S128" s="113">
        <v>100</v>
      </c>
    </row>
    <row r="129" spans="1:19" s="74" customFormat="1" x14ac:dyDescent="0.25">
      <c r="A129" s="74" t="s">
        <v>964</v>
      </c>
      <c r="B129" s="103" t="s">
        <v>620</v>
      </c>
      <c r="C129" s="109" t="str">
        <f>VLOOKUP(A129,[3]Sheet1!A:E,3,FALSE)</f>
        <v xml:space="preserve">Greater Manchester Health and Social Care Partnership </v>
      </c>
      <c r="D129" s="109" t="str">
        <f>VLOOKUP(A129,[3]Sheet1!A:E,4,FALSE)</f>
        <v>Acute Respiratory Assessment Service (ARAS) COPD support team - North Manchester</v>
      </c>
      <c r="E129" s="109" t="str">
        <f>VLOOKUP(A129,[3]Sheet1!A:E,5,FALSE)</f>
        <v>Pennine Acute Hospitals NHS Trust</v>
      </c>
      <c r="F129" s="109" t="s">
        <v>742</v>
      </c>
      <c r="G129" s="110">
        <v>31</v>
      </c>
      <c r="H129" s="110">
        <v>27</v>
      </c>
      <c r="I129" s="113">
        <v>100</v>
      </c>
      <c r="J129" s="110">
        <v>9</v>
      </c>
      <c r="K129" s="112">
        <v>43</v>
      </c>
      <c r="L129" s="110">
        <v>20</v>
      </c>
      <c r="M129" s="112">
        <v>71</v>
      </c>
      <c r="N129" s="110">
        <v>20</v>
      </c>
      <c r="O129" s="113">
        <v>100</v>
      </c>
      <c r="P129" s="110">
        <v>9</v>
      </c>
      <c r="Q129" s="113">
        <v>75</v>
      </c>
      <c r="R129" s="110">
        <v>14</v>
      </c>
      <c r="S129" s="112">
        <v>70</v>
      </c>
    </row>
    <row r="130" spans="1:19" s="74" customFormat="1" x14ac:dyDescent="0.25">
      <c r="A130" s="74" t="s">
        <v>965</v>
      </c>
      <c r="B130" s="103" t="s">
        <v>620</v>
      </c>
      <c r="C130" s="109" t="str">
        <f>VLOOKUP(A130,[3]Sheet1!A:E,3,FALSE)</f>
        <v xml:space="preserve">Greater Manchester Health and Social Care Partnership </v>
      </c>
      <c r="D130" s="109" t="str">
        <f>VLOOKUP(A130,[3]Sheet1!A:E,4,FALSE)</f>
        <v>Enhanced Respiratory Service (ERS) - Rochdale Infirmary</v>
      </c>
      <c r="E130" s="109" t="str">
        <f>VLOOKUP(A130,[3]Sheet1!A:E,5,FALSE)</f>
        <v>Pennine Acute Hospitals NHS Trust</v>
      </c>
      <c r="F130" s="109" t="s">
        <v>742</v>
      </c>
      <c r="G130" s="110">
        <v>36</v>
      </c>
      <c r="H130" s="110">
        <v>18</v>
      </c>
      <c r="I130" s="112">
        <v>55</v>
      </c>
      <c r="J130" s="110">
        <v>0</v>
      </c>
      <c r="K130" s="111">
        <v>0</v>
      </c>
      <c r="L130" s="110">
        <v>27</v>
      </c>
      <c r="M130" s="112">
        <v>77</v>
      </c>
      <c r="N130" s="110">
        <v>22</v>
      </c>
      <c r="O130" s="112">
        <v>81</v>
      </c>
      <c r="P130" s="110">
        <v>12</v>
      </c>
      <c r="Q130" s="112">
        <v>46</v>
      </c>
      <c r="R130" s="110">
        <v>12</v>
      </c>
      <c r="S130" s="111">
        <v>48</v>
      </c>
    </row>
    <row r="131" spans="1:19" s="74" customFormat="1" x14ac:dyDescent="0.25">
      <c r="A131" s="74" t="s">
        <v>966</v>
      </c>
      <c r="B131" s="103" t="s">
        <v>620</v>
      </c>
      <c r="C131" s="109" t="str">
        <f>VLOOKUP(A131,[3]Sheet1!A:E,3,FALSE)</f>
        <v xml:space="preserve">Greater Manchester Health and Social Care Partnership </v>
      </c>
      <c r="D131" s="109" t="str">
        <f>VLOOKUP(A131,[3]Sheet1!A:E,4,FALSE)</f>
        <v>Pennine Lung Service</v>
      </c>
      <c r="E131" s="109" t="str">
        <f>VLOOKUP(A131,[3]Sheet1!A:E,5,FALSE)</f>
        <v>Pennine Acute Hospitals NHS Trust</v>
      </c>
      <c r="F131" s="109" t="s">
        <v>742</v>
      </c>
      <c r="G131" s="110">
        <v>88</v>
      </c>
      <c r="H131" s="110">
        <v>14</v>
      </c>
      <c r="I131" s="112">
        <v>17</v>
      </c>
      <c r="J131" s="110">
        <v>23</v>
      </c>
      <c r="K131" s="112">
        <v>27</v>
      </c>
      <c r="L131" s="110">
        <v>57</v>
      </c>
      <c r="M131" s="112">
        <v>66</v>
      </c>
      <c r="N131" s="110">
        <v>55</v>
      </c>
      <c r="O131" s="112">
        <v>96</v>
      </c>
      <c r="P131" s="110">
        <v>40</v>
      </c>
      <c r="Q131" s="113">
        <v>70</v>
      </c>
      <c r="R131" s="110">
        <v>33</v>
      </c>
      <c r="S131" s="112">
        <v>69</v>
      </c>
    </row>
    <row r="132" spans="1:19" s="74" customFormat="1" x14ac:dyDescent="0.25">
      <c r="A132" s="74" t="s">
        <v>967</v>
      </c>
      <c r="B132" s="103" t="s">
        <v>620</v>
      </c>
      <c r="C132" s="109" t="str">
        <f>VLOOKUP(A132,[3]Sheet1!A:E,3,FALSE)</f>
        <v xml:space="preserve">Greater Manchester Health and Social Care Partnership </v>
      </c>
      <c r="D132" s="109" t="str">
        <f>VLOOKUP(A132,[3]Sheet1!A:E,4,FALSE)</f>
        <v>Pennine Pulmonary Rehabilitation - Fairfield Hospital</v>
      </c>
      <c r="E132" s="109" t="str">
        <f>VLOOKUP(A132,[3]Sheet1!A:E,5,FALSE)</f>
        <v>Pennine Acute Hospitals NHS Trust</v>
      </c>
      <c r="F132" s="109" t="s">
        <v>742</v>
      </c>
      <c r="G132" s="110">
        <v>12</v>
      </c>
      <c r="H132" s="110" t="s">
        <v>752</v>
      </c>
      <c r="I132" s="110" t="s">
        <v>753</v>
      </c>
      <c r="J132" s="110">
        <v>0</v>
      </c>
      <c r="K132" s="111">
        <v>0</v>
      </c>
      <c r="L132" s="110">
        <v>6</v>
      </c>
      <c r="M132" s="113">
        <v>86</v>
      </c>
      <c r="N132" s="110" t="s">
        <v>752</v>
      </c>
      <c r="O132" s="110" t="s">
        <v>753</v>
      </c>
      <c r="P132" s="110">
        <v>0</v>
      </c>
      <c r="Q132" s="114" t="s">
        <v>122</v>
      </c>
      <c r="R132" s="110" t="s">
        <v>752</v>
      </c>
      <c r="S132" s="113">
        <v>100</v>
      </c>
    </row>
    <row r="133" spans="1:19" s="74" customFormat="1" x14ac:dyDescent="0.25">
      <c r="A133" s="74" t="s">
        <v>968</v>
      </c>
      <c r="B133" s="103" t="s">
        <v>620</v>
      </c>
      <c r="C133" s="109" t="str">
        <f>VLOOKUP(A133,[3]Sheet1!A:E,3,FALSE)</f>
        <v xml:space="preserve">Greater Manchester Health and Social Care Partnership </v>
      </c>
      <c r="D133" s="109" t="str">
        <f>VLOOKUP(A133,[3]Sheet1!A:E,4,FALSE)</f>
        <v>Trafford Pulmonary Rehabilitation Service</v>
      </c>
      <c r="E133" s="109" t="str">
        <f>VLOOKUP(A133,[3]Sheet1!A:E,5,FALSE)</f>
        <v>Pennine Care NHS Foundation Trust</v>
      </c>
      <c r="F133" s="109" t="s">
        <v>742</v>
      </c>
      <c r="G133" s="110">
        <v>86</v>
      </c>
      <c r="H133" s="110">
        <v>15</v>
      </c>
      <c r="I133" s="112">
        <v>21</v>
      </c>
      <c r="J133" s="110">
        <v>65</v>
      </c>
      <c r="K133" s="112">
        <v>92</v>
      </c>
      <c r="L133" s="110">
        <v>64</v>
      </c>
      <c r="M133" s="112">
        <v>78</v>
      </c>
      <c r="N133" s="110">
        <v>61</v>
      </c>
      <c r="O133" s="112">
        <v>95</v>
      </c>
      <c r="P133" s="110">
        <v>29</v>
      </c>
      <c r="Q133" s="112">
        <v>57</v>
      </c>
      <c r="R133" s="110">
        <v>57</v>
      </c>
      <c r="S133" s="113">
        <v>89</v>
      </c>
    </row>
    <row r="134" spans="1:19" s="74" customFormat="1" x14ac:dyDescent="0.25">
      <c r="A134" s="74" t="s">
        <v>969</v>
      </c>
      <c r="B134" s="103" t="s">
        <v>620</v>
      </c>
      <c r="C134" s="109" t="str">
        <f>VLOOKUP(A134,[3]Sheet1!A:E,3,FALSE)</f>
        <v xml:space="preserve">Greater Manchester Health and Social Care Partnership </v>
      </c>
      <c r="D134" s="109" t="str">
        <f>VLOOKUP(A134,[3]Sheet1!A:E,4,FALSE)</f>
        <v>Salford's Breathing Better Pulmonary Rehabilitation Programme</v>
      </c>
      <c r="E134" s="109" t="str">
        <f>VLOOKUP(A134,[3]Sheet1!A:E,5,FALSE)</f>
        <v>Salford Royal NHS Foundation Trust</v>
      </c>
      <c r="F134" s="109" t="s">
        <v>742</v>
      </c>
      <c r="G134" s="110">
        <v>39</v>
      </c>
      <c r="H134" s="110">
        <v>5</v>
      </c>
      <c r="I134" s="112">
        <v>14</v>
      </c>
      <c r="J134" s="110">
        <v>0</v>
      </c>
      <c r="K134" s="111">
        <v>0</v>
      </c>
      <c r="L134" s="110">
        <v>33</v>
      </c>
      <c r="M134" s="113">
        <v>92</v>
      </c>
      <c r="N134" s="110">
        <v>29</v>
      </c>
      <c r="O134" s="112">
        <v>88</v>
      </c>
      <c r="P134" s="110">
        <v>22</v>
      </c>
      <c r="Q134" s="113">
        <v>73</v>
      </c>
      <c r="R134" s="110">
        <v>28</v>
      </c>
      <c r="S134" s="113">
        <v>85</v>
      </c>
    </row>
    <row r="135" spans="1:19" s="74" customFormat="1" x14ac:dyDescent="0.25">
      <c r="A135" s="74" t="s">
        <v>970</v>
      </c>
      <c r="B135" s="103" t="s">
        <v>620</v>
      </c>
      <c r="C135" s="109" t="str">
        <f>VLOOKUP(A135,[3]Sheet1!A:E,3,FALSE)</f>
        <v xml:space="preserve">Greater Manchester Health and Social Care Partnership </v>
      </c>
      <c r="D135" s="109" t="str">
        <f>VLOOKUP(A135,[3]Sheet1!A:E,4,FALSE)</f>
        <v>Stockport Pulmonary &amp; Heart Failure Rehabilitation Service</v>
      </c>
      <c r="E135" s="109" t="str">
        <f>VLOOKUP(A135,[3]Sheet1!A:E,5,FALSE)</f>
        <v>Stockport NHS Foundation Trust</v>
      </c>
      <c r="F135" s="109" t="s">
        <v>742</v>
      </c>
      <c r="G135" s="110">
        <v>75</v>
      </c>
      <c r="H135" s="110">
        <v>10</v>
      </c>
      <c r="I135" s="112">
        <v>18</v>
      </c>
      <c r="J135" s="110">
        <v>0</v>
      </c>
      <c r="K135" s="111">
        <v>0</v>
      </c>
      <c r="L135" s="110">
        <v>46</v>
      </c>
      <c r="M135" s="112">
        <v>72</v>
      </c>
      <c r="N135" s="110">
        <v>41</v>
      </c>
      <c r="O135" s="112">
        <v>89</v>
      </c>
      <c r="P135" s="110">
        <v>23</v>
      </c>
      <c r="Q135" s="113">
        <v>72</v>
      </c>
      <c r="R135" s="110">
        <v>16</v>
      </c>
      <c r="S135" s="111">
        <v>43</v>
      </c>
    </row>
    <row r="136" spans="1:19" s="74" customFormat="1" x14ac:dyDescent="0.25">
      <c r="A136" s="74" t="s">
        <v>971</v>
      </c>
      <c r="B136" s="103" t="s">
        <v>620</v>
      </c>
      <c r="C136" s="109" t="str">
        <f>VLOOKUP(A136,[3]Sheet1!A:E,3,FALSE)</f>
        <v xml:space="preserve">Greater Manchester Health and Social Care Partnership </v>
      </c>
      <c r="D136" s="109" t="str">
        <f>VLOOKUP(A136,[3]Sheet1!A:E,4,FALSE)</f>
        <v>Tameside and Glossop Pulmonary Rehabilitation</v>
      </c>
      <c r="E136" s="109" t="str">
        <f>VLOOKUP(A136,[3]Sheet1!A:E,5,FALSE)</f>
        <v>Tameside and Glossop Integrated Care NHS Foundation Trust</v>
      </c>
      <c r="F136" s="109" t="s">
        <v>742</v>
      </c>
      <c r="G136" s="110">
        <v>62</v>
      </c>
      <c r="H136" s="110">
        <v>42</v>
      </c>
      <c r="I136" s="113">
        <v>70</v>
      </c>
      <c r="J136" s="110">
        <v>49</v>
      </c>
      <c r="K136" s="112">
        <v>91</v>
      </c>
      <c r="L136" s="110">
        <v>46</v>
      </c>
      <c r="M136" s="112">
        <v>74</v>
      </c>
      <c r="N136" s="110">
        <v>45</v>
      </c>
      <c r="O136" s="112">
        <v>98</v>
      </c>
      <c r="P136" s="110">
        <v>25</v>
      </c>
      <c r="Q136" s="112">
        <v>62</v>
      </c>
      <c r="R136" s="110">
        <v>35</v>
      </c>
      <c r="S136" s="112">
        <v>80</v>
      </c>
    </row>
    <row r="137" spans="1:19" s="74" customFormat="1" hidden="1" x14ac:dyDescent="0.25">
      <c r="A137" s="74" t="s">
        <v>972</v>
      </c>
      <c r="B137" s="103" t="s">
        <v>620</v>
      </c>
      <c r="C137" s="109" t="str">
        <f>VLOOKUP(A137,[3]Sheet1!A:E,3,FALSE)</f>
        <v xml:space="preserve">Greater Manchester Health and Social Care Partnership </v>
      </c>
      <c r="D137" s="109" t="str">
        <f>VLOOKUP(A137,[3]Sheet1!A:E,4,FALSE)</f>
        <v>Wrightington Wigan &amp; Leigh tier 2 Respiratory Services</v>
      </c>
      <c r="E137" s="109" t="str">
        <f>VLOOKUP(A137,[3]Sheet1!A:E,5,FALSE)</f>
        <v>Wrightington, Wigan and Leigh NHS Foundation Trust</v>
      </c>
      <c r="F137" s="109" t="s">
        <v>742</v>
      </c>
      <c r="G137" s="110">
        <v>17</v>
      </c>
      <c r="H137" s="110" t="s">
        <v>752</v>
      </c>
      <c r="I137" s="110" t="s">
        <v>753</v>
      </c>
      <c r="J137" s="110">
        <v>0</v>
      </c>
      <c r="K137" s="111">
        <v>0</v>
      </c>
      <c r="L137" s="110">
        <v>12</v>
      </c>
      <c r="M137" s="112">
        <v>75</v>
      </c>
      <c r="N137" s="110">
        <v>10</v>
      </c>
      <c r="O137" s="112">
        <v>83</v>
      </c>
      <c r="P137" s="110">
        <v>9</v>
      </c>
      <c r="Q137" s="113">
        <v>75</v>
      </c>
      <c r="R137" s="110">
        <v>6</v>
      </c>
      <c r="S137" s="111">
        <v>50</v>
      </c>
    </row>
    <row r="138" spans="1:19" s="74" customFormat="1" x14ac:dyDescent="0.25">
      <c r="A138" s="74" t="s">
        <v>973</v>
      </c>
      <c r="B138" s="103" t="s">
        <v>620</v>
      </c>
      <c r="C138" s="109" t="str">
        <f>VLOOKUP(A138,[3]Sheet1!A:E,3,FALSE)</f>
        <v xml:space="preserve">Lancashire and South Cumbria </v>
      </c>
      <c r="D138" s="109" t="str">
        <f>VLOOKUP(A138,[3]Sheet1!A:E,4,FALSE)</f>
        <v>Pulmonary Rehabilitation Service Fylde and Wyre</v>
      </c>
      <c r="E138" s="109" t="str">
        <f>VLOOKUP(A138,[3]Sheet1!A:E,5,FALSE)</f>
        <v>Blackpool Teaching Hospitals NHS Foundation Trust</v>
      </c>
      <c r="F138" s="109" t="s">
        <v>742</v>
      </c>
      <c r="G138" s="110">
        <v>32</v>
      </c>
      <c r="H138" s="110">
        <v>19</v>
      </c>
      <c r="I138" s="113">
        <v>70</v>
      </c>
      <c r="J138" s="110">
        <v>0</v>
      </c>
      <c r="K138" s="111">
        <v>0</v>
      </c>
      <c r="L138" s="110">
        <v>25</v>
      </c>
      <c r="M138" s="113">
        <v>81</v>
      </c>
      <c r="N138" s="110">
        <v>21</v>
      </c>
      <c r="O138" s="112">
        <v>84</v>
      </c>
      <c r="P138" s="110">
        <v>9</v>
      </c>
      <c r="Q138" s="113">
        <v>69</v>
      </c>
      <c r="R138" s="110">
        <v>15</v>
      </c>
      <c r="S138" s="112">
        <v>68</v>
      </c>
    </row>
    <row r="139" spans="1:19" s="74" customFormat="1" x14ac:dyDescent="0.25">
      <c r="A139" s="74" t="s">
        <v>974</v>
      </c>
      <c r="B139" s="103" t="s">
        <v>620</v>
      </c>
      <c r="C139" s="109" t="str">
        <f>VLOOKUP(A139,[3]Sheet1!A:E,3,FALSE)</f>
        <v xml:space="preserve">Lancashire and South Cumbria </v>
      </c>
      <c r="D139" s="109" t="str">
        <f>VLOOKUP(A139,[3]Sheet1!A:E,4,FALSE)</f>
        <v>Blackpool Pulmonary Rehabilitation Service</v>
      </c>
      <c r="E139" s="109" t="str">
        <f>VLOOKUP(A139,[3]Sheet1!A:E,5,FALSE)</f>
        <v>BOC LTD</v>
      </c>
      <c r="F139" s="109" t="s">
        <v>742</v>
      </c>
      <c r="G139" s="110">
        <v>70</v>
      </c>
      <c r="H139" s="110">
        <v>57</v>
      </c>
      <c r="I139" s="113">
        <v>85</v>
      </c>
      <c r="J139" s="110">
        <v>19</v>
      </c>
      <c r="K139" s="113">
        <v>100</v>
      </c>
      <c r="L139" s="110">
        <v>49</v>
      </c>
      <c r="M139" s="112">
        <v>72</v>
      </c>
      <c r="N139" s="110" t="s">
        <v>752</v>
      </c>
      <c r="O139" s="110" t="s">
        <v>753</v>
      </c>
      <c r="P139" s="110" t="s">
        <v>752</v>
      </c>
      <c r="Q139" s="110" t="s">
        <v>753</v>
      </c>
      <c r="R139" s="110">
        <v>32</v>
      </c>
      <c r="S139" s="112">
        <v>70</v>
      </c>
    </row>
    <row r="140" spans="1:19" s="74" customFormat="1" x14ac:dyDescent="0.25">
      <c r="A140" s="74" t="s">
        <v>975</v>
      </c>
      <c r="B140" s="103" t="s">
        <v>620</v>
      </c>
      <c r="C140" s="109" t="str">
        <f>VLOOKUP(A140,[3]Sheet1!A:E,3,FALSE)</f>
        <v xml:space="preserve">Lancashire and South Cumbria </v>
      </c>
      <c r="D140" s="109" t="str">
        <f>VLOOKUP(A140,[3]Sheet1!A:E,4,FALSE)</f>
        <v>ELHT Pulmonary Rehabilitation Service</v>
      </c>
      <c r="E140" s="109" t="str">
        <f>VLOOKUP(A140,[3]Sheet1!A:E,5,FALSE)</f>
        <v>East Lancashire Hospitals NHS Trust</v>
      </c>
      <c r="F140" s="109" t="s">
        <v>742</v>
      </c>
      <c r="G140" s="110">
        <v>103</v>
      </c>
      <c r="H140" s="110">
        <v>12</v>
      </c>
      <c r="I140" s="112">
        <v>15</v>
      </c>
      <c r="J140" s="110">
        <v>0</v>
      </c>
      <c r="K140" s="111">
        <v>0</v>
      </c>
      <c r="L140" s="110">
        <v>55</v>
      </c>
      <c r="M140" s="111">
        <v>57</v>
      </c>
      <c r="N140" s="110">
        <v>55</v>
      </c>
      <c r="O140" s="113">
        <v>100</v>
      </c>
      <c r="P140" s="110">
        <v>28</v>
      </c>
      <c r="Q140" s="112">
        <v>52</v>
      </c>
      <c r="R140" s="110">
        <v>0</v>
      </c>
      <c r="S140" s="114" t="s">
        <v>122</v>
      </c>
    </row>
    <row r="141" spans="1:19" s="74" customFormat="1" x14ac:dyDescent="0.25">
      <c r="A141" s="74" t="s">
        <v>976</v>
      </c>
      <c r="B141" s="103" t="s">
        <v>620</v>
      </c>
      <c r="C141" s="109" t="str">
        <f>VLOOKUP(A141,[3]Sheet1!A:E,3,FALSE)</f>
        <v xml:space="preserve">Lancashire and South Cumbria </v>
      </c>
      <c r="D141" s="109" t="str">
        <f>VLOOKUP(A141,[3]Sheet1!A:E,4,FALSE)</f>
        <v>Blackburn with Darwen Pulmonary Rehabilitation Team</v>
      </c>
      <c r="E141" s="109" t="str">
        <f>VLOOKUP(A141,[3]Sheet1!A:E,5,FALSE)</f>
        <v>Lancashire Care NHS Foundation Trust</v>
      </c>
      <c r="F141" s="109" t="s">
        <v>742</v>
      </c>
      <c r="G141" s="110">
        <v>31</v>
      </c>
      <c r="H141" s="110">
        <v>12</v>
      </c>
      <c r="I141" s="112">
        <v>52</v>
      </c>
      <c r="J141" s="110" t="s">
        <v>752</v>
      </c>
      <c r="K141" s="110" t="s">
        <v>753</v>
      </c>
      <c r="L141" s="110">
        <v>20</v>
      </c>
      <c r="M141" s="112">
        <v>65</v>
      </c>
      <c r="N141" s="110">
        <v>19</v>
      </c>
      <c r="O141" s="112">
        <v>95</v>
      </c>
      <c r="P141" s="110">
        <v>10</v>
      </c>
      <c r="Q141" s="112">
        <v>56</v>
      </c>
      <c r="R141" s="110">
        <v>8</v>
      </c>
      <c r="S141" s="112">
        <v>67</v>
      </c>
    </row>
    <row r="142" spans="1:19" s="74" customFormat="1" x14ac:dyDescent="0.25">
      <c r="A142" s="74" t="s">
        <v>977</v>
      </c>
      <c r="B142" s="103" t="s">
        <v>620</v>
      </c>
      <c r="C142" s="116" t="str">
        <f>VLOOKUP(A142,[3]Sheet1!A:E,3,FALSE)</f>
        <v xml:space="preserve">Lancashire and South Cumbria </v>
      </c>
      <c r="D142" s="116" t="str">
        <f>VLOOKUP(A142,[3]Sheet1!A:E,4,FALSE)</f>
        <v>Central Lancashire Pulmonary Rehabilitation Service</v>
      </c>
      <c r="E142" s="116" t="str">
        <f>VLOOKUP(A142,[3]Sheet1!A:E,5,FALSE)</f>
        <v>Lancashire Care NHS Foundation Trust</v>
      </c>
      <c r="F142" s="116" t="s">
        <v>742</v>
      </c>
      <c r="G142" s="117">
        <v>24</v>
      </c>
      <c r="H142" s="117" t="s">
        <v>752</v>
      </c>
      <c r="I142" s="117" t="s">
        <v>753</v>
      </c>
      <c r="J142" s="117">
        <v>0</v>
      </c>
      <c r="K142" s="119">
        <v>0</v>
      </c>
      <c r="L142" s="117">
        <v>19</v>
      </c>
      <c r="M142" s="118">
        <v>79</v>
      </c>
      <c r="N142" s="117">
        <v>0</v>
      </c>
      <c r="O142" s="119">
        <v>0</v>
      </c>
      <c r="P142" s="117">
        <v>8</v>
      </c>
      <c r="Q142" s="121">
        <v>47</v>
      </c>
      <c r="R142" s="117">
        <v>9</v>
      </c>
      <c r="S142" s="119">
        <v>50</v>
      </c>
    </row>
    <row r="143" spans="1:19" s="74" customFormat="1" x14ac:dyDescent="0.25">
      <c r="A143" s="74" t="s">
        <v>978</v>
      </c>
      <c r="B143" s="103" t="s">
        <v>620</v>
      </c>
      <c r="C143" s="109" t="s">
        <v>979</v>
      </c>
      <c r="D143" s="116" t="s">
        <v>980</v>
      </c>
      <c r="E143" s="116" t="s">
        <v>118</v>
      </c>
      <c r="F143" s="116" t="s">
        <v>742</v>
      </c>
      <c r="G143" s="117">
        <v>68</v>
      </c>
      <c r="H143" s="117" t="s">
        <v>752</v>
      </c>
      <c r="I143" s="117" t="s">
        <v>753</v>
      </c>
      <c r="J143" s="117">
        <v>34</v>
      </c>
      <c r="K143" s="121">
        <v>55</v>
      </c>
      <c r="L143" s="117">
        <v>50</v>
      </c>
      <c r="M143" s="118">
        <v>82</v>
      </c>
      <c r="N143" s="117">
        <v>49</v>
      </c>
      <c r="O143" s="121">
        <v>98</v>
      </c>
      <c r="P143" s="117">
        <v>36</v>
      </c>
      <c r="Q143" s="118">
        <v>78</v>
      </c>
      <c r="R143" s="117">
        <v>43</v>
      </c>
      <c r="S143" s="118">
        <v>90</v>
      </c>
    </row>
    <row r="144" spans="1:19" s="74" customFormat="1" x14ac:dyDescent="0.25">
      <c r="A144" s="74" t="s">
        <v>981</v>
      </c>
      <c r="B144" s="103" t="s">
        <v>663</v>
      </c>
      <c r="C144" s="109" t="str">
        <f>VLOOKUP(A144,[3]Sheet1!A:E,3,FALSE)</f>
        <v>Buckinghamshire, Oxfordshire and Berkshire West</v>
      </c>
      <c r="D144" s="104" t="str">
        <f>VLOOKUP(A144,[3]Sheet1!A:E,4,FALSE)</f>
        <v>Berkshire West Cardiac and Respiratory Specialist Services</v>
      </c>
      <c r="E144" s="104" t="str">
        <f>VLOOKUP(A144,[3]Sheet1!A:E,5,FALSE)</f>
        <v>Berkshire Healthcare NHS Foundation Trust</v>
      </c>
      <c r="F144" s="104" t="s">
        <v>742</v>
      </c>
      <c r="G144" s="105">
        <v>87</v>
      </c>
      <c r="H144" s="105" t="s">
        <v>752</v>
      </c>
      <c r="I144" s="105" t="s">
        <v>753</v>
      </c>
      <c r="J144" s="105">
        <v>81</v>
      </c>
      <c r="K144" s="106">
        <v>95</v>
      </c>
      <c r="L144" s="105">
        <v>66</v>
      </c>
      <c r="M144" s="106">
        <v>81</v>
      </c>
      <c r="N144" s="105">
        <v>65</v>
      </c>
      <c r="O144" s="107">
        <v>98</v>
      </c>
      <c r="P144" s="105">
        <v>16</v>
      </c>
      <c r="Q144" s="108">
        <v>28</v>
      </c>
      <c r="R144" s="105">
        <v>41</v>
      </c>
      <c r="S144" s="107">
        <v>64</v>
      </c>
    </row>
    <row r="145" spans="1:19" s="74" customFormat="1" x14ac:dyDescent="0.25">
      <c r="A145" s="74" t="s">
        <v>982</v>
      </c>
      <c r="B145" s="103" t="s">
        <v>663</v>
      </c>
      <c r="C145" s="109" t="str">
        <f>VLOOKUP(A145,[3]Sheet1!A:E,3,FALSE)</f>
        <v xml:space="preserve">Buckinghamshire, Oxfordshire and Berkshire West </v>
      </c>
      <c r="D145" s="109" t="str">
        <f>VLOOKUP(A145,[3]Sheet1!A:E,4,FALSE)</f>
        <v>Buckinghamshire Pulmonary Rehabilitation Services</v>
      </c>
      <c r="E145" s="109" t="str">
        <f>VLOOKUP(A145,[3]Sheet1!A:E,5,FALSE)</f>
        <v>Buckinghamshire Healthcare NHS Trust</v>
      </c>
      <c r="F145" s="109" t="s">
        <v>742</v>
      </c>
      <c r="G145" s="110">
        <v>227</v>
      </c>
      <c r="H145" s="110">
        <v>10</v>
      </c>
      <c r="I145" s="111">
        <v>6</v>
      </c>
      <c r="J145" s="110">
        <v>0</v>
      </c>
      <c r="K145" s="111">
        <v>0</v>
      </c>
      <c r="L145" s="110">
        <v>164</v>
      </c>
      <c r="M145" s="112">
        <v>74</v>
      </c>
      <c r="N145" s="110">
        <v>158</v>
      </c>
      <c r="O145" s="112">
        <v>96</v>
      </c>
      <c r="P145" s="110">
        <v>98</v>
      </c>
      <c r="Q145" s="112">
        <v>65</v>
      </c>
      <c r="R145" s="110">
        <v>92</v>
      </c>
      <c r="S145" s="112">
        <v>57</v>
      </c>
    </row>
    <row r="146" spans="1:19" s="74" customFormat="1" x14ac:dyDescent="0.25">
      <c r="A146" s="74" t="s">
        <v>983</v>
      </c>
      <c r="B146" s="103" t="s">
        <v>663</v>
      </c>
      <c r="C146" s="109" t="str">
        <f>VLOOKUP(A146,[3]Sheet1!A:E,3,FALSE)</f>
        <v xml:space="preserve">Buckinghamshire, Oxfordshire and Berkshire West </v>
      </c>
      <c r="D146" s="109" t="str">
        <f>VLOOKUP(A146,[3]Sheet1!A:E,4,FALSE)</f>
        <v>Oxfordshire Pulmonary Rehabilitation Service</v>
      </c>
      <c r="E146" s="109" t="str">
        <f>VLOOKUP(A146,[3]Sheet1!A:E,5,FALSE)</f>
        <v>Oxford Health NHS Foundation Trust</v>
      </c>
      <c r="F146" s="109" t="s">
        <v>742</v>
      </c>
      <c r="G146" s="110">
        <v>147</v>
      </c>
      <c r="H146" s="110">
        <v>29</v>
      </c>
      <c r="I146" s="112">
        <v>20</v>
      </c>
      <c r="J146" s="110">
        <v>67</v>
      </c>
      <c r="K146" s="113">
        <v>99</v>
      </c>
      <c r="L146" s="110">
        <v>87</v>
      </c>
      <c r="M146" s="112">
        <v>59</v>
      </c>
      <c r="N146" s="110">
        <v>0</v>
      </c>
      <c r="O146" s="111">
        <v>0</v>
      </c>
      <c r="P146" s="110">
        <v>19</v>
      </c>
      <c r="Q146" s="111">
        <v>45</v>
      </c>
      <c r="R146" s="110">
        <v>52</v>
      </c>
      <c r="S146" s="112">
        <v>68</v>
      </c>
    </row>
    <row r="147" spans="1:19" s="74" customFormat="1" x14ac:dyDescent="0.25">
      <c r="A147" s="74" t="s">
        <v>984</v>
      </c>
      <c r="B147" s="103" t="s">
        <v>663</v>
      </c>
      <c r="C147" s="109" t="str">
        <f>VLOOKUP(A147,[3]Sheet1!A:E,3,FALSE)</f>
        <v xml:space="preserve">Buckinghamshire, Oxfordshire and Berkshire West </v>
      </c>
      <c r="D147" s="109" t="str">
        <f>VLOOKUP(A147,[3]Sheet1!A:E,4,FALSE)</f>
        <v>Royal Berkshire Hospital Pulmonary Rehabilitation Service</v>
      </c>
      <c r="E147" s="109" t="str">
        <f>VLOOKUP(A147,[3]Sheet1!A:E,5,FALSE)</f>
        <v>Royal Berkshire NHS Foundation Trust</v>
      </c>
      <c r="F147" s="109" t="s">
        <v>742</v>
      </c>
      <c r="G147" s="110">
        <v>35</v>
      </c>
      <c r="H147" s="110" t="s">
        <v>752</v>
      </c>
      <c r="I147" s="110" t="s">
        <v>753</v>
      </c>
      <c r="J147" s="110">
        <v>35</v>
      </c>
      <c r="K147" s="113">
        <v>100</v>
      </c>
      <c r="L147" s="110">
        <v>19</v>
      </c>
      <c r="M147" s="112">
        <v>59</v>
      </c>
      <c r="N147" s="110">
        <v>19</v>
      </c>
      <c r="O147" s="113">
        <v>100</v>
      </c>
      <c r="P147" s="110">
        <v>12</v>
      </c>
      <c r="Q147" s="112">
        <v>63</v>
      </c>
      <c r="R147" s="110">
        <v>19</v>
      </c>
      <c r="S147" s="113">
        <v>100</v>
      </c>
    </row>
    <row r="148" spans="1:19" s="74" customFormat="1" x14ac:dyDescent="0.25">
      <c r="A148" s="74" t="s">
        <v>985</v>
      </c>
      <c r="B148" s="103" t="s">
        <v>663</v>
      </c>
      <c r="C148" s="109" t="str">
        <f>VLOOKUP(A148,[3]Sheet1!A:E,3,FALSE)</f>
        <v xml:space="preserve">Frimley Health and Care </v>
      </c>
      <c r="D148" s="109" t="str">
        <f>VLOOKUP(A148,[3]Sheet1!A:E,4,FALSE)</f>
        <v>AIR Service</v>
      </c>
      <c r="E148" s="109" t="str">
        <f>VLOOKUP(A148,[3]Sheet1!A:E,5,FALSE)</f>
        <v>Frimley Health NHS Foundation Trust</v>
      </c>
      <c r="F148" s="109" t="s">
        <v>742</v>
      </c>
      <c r="G148" s="110">
        <v>200</v>
      </c>
      <c r="H148" s="110">
        <v>53</v>
      </c>
      <c r="I148" s="112">
        <v>48</v>
      </c>
      <c r="J148" s="110">
        <v>28</v>
      </c>
      <c r="K148" s="113">
        <v>97</v>
      </c>
      <c r="L148" s="110">
        <v>136</v>
      </c>
      <c r="M148" s="112">
        <v>76</v>
      </c>
      <c r="N148" s="110">
        <v>136</v>
      </c>
      <c r="O148" s="113">
        <v>100</v>
      </c>
      <c r="P148" s="110">
        <v>10</v>
      </c>
      <c r="Q148" s="112">
        <v>53</v>
      </c>
      <c r="R148" s="110">
        <v>104</v>
      </c>
      <c r="S148" s="112">
        <v>78</v>
      </c>
    </row>
    <row r="149" spans="1:19" s="74" customFormat="1" x14ac:dyDescent="0.25">
      <c r="A149" s="74" t="s">
        <v>986</v>
      </c>
      <c r="B149" s="103" t="s">
        <v>663</v>
      </c>
      <c r="C149" s="109" t="str">
        <f>VLOOKUP(A149,[3]Sheet1!A:E,3,FALSE)</f>
        <v xml:space="preserve">Frimley Health and Care </v>
      </c>
      <c r="D149" s="109" t="str">
        <f>VLOOKUP(A149,[3]Sheet1!A:E,4,FALSE)</f>
        <v>Frimley Health Community Respiratory Services</v>
      </c>
      <c r="E149" s="109" t="str">
        <f>VLOOKUP(A149,[3]Sheet1!A:E,5,FALSE)</f>
        <v>Frimley Health NHS Foundation Trust</v>
      </c>
      <c r="F149" s="109" t="s">
        <v>742</v>
      </c>
      <c r="G149" s="110">
        <v>156</v>
      </c>
      <c r="H149" s="110">
        <v>39</v>
      </c>
      <c r="I149" s="112">
        <v>28</v>
      </c>
      <c r="J149" s="110">
        <v>40</v>
      </c>
      <c r="K149" s="112">
        <v>78</v>
      </c>
      <c r="L149" s="110">
        <v>113</v>
      </c>
      <c r="M149" s="112">
        <v>74</v>
      </c>
      <c r="N149" s="110">
        <v>111</v>
      </c>
      <c r="O149" s="112">
        <v>98</v>
      </c>
      <c r="P149" s="110">
        <v>20</v>
      </c>
      <c r="Q149" s="112">
        <v>50</v>
      </c>
      <c r="R149" s="110">
        <v>98</v>
      </c>
      <c r="S149" s="113">
        <v>91</v>
      </c>
    </row>
    <row r="150" spans="1:19" s="74" customFormat="1" x14ac:dyDescent="0.25">
      <c r="A150" s="74" t="s">
        <v>987</v>
      </c>
      <c r="B150" s="103" t="s">
        <v>663</v>
      </c>
      <c r="C150" s="109" t="str">
        <f>VLOOKUP(A150,[3]Sheet1!A:E,3,FALSE)</f>
        <v xml:space="preserve">Frimley Health and Care </v>
      </c>
      <c r="D150" s="109" t="str">
        <f>VLOOKUP(A150,[3]Sheet1!A:E,4,FALSE)</f>
        <v>Sussex Community Respiratory Service Brighton and Hove</v>
      </c>
      <c r="E150" s="109" t="str">
        <f>VLOOKUP(A150,[3]Sheet1!A:E,5,FALSE)</f>
        <v>Sussex Community NHS Foundation Trust</v>
      </c>
      <c r="F150" s="109" t="s">
        <v>742</v>
      </c>
      <c r="G150" s="110">
        <v>56</v>
      </c>
      <c r="H150" s="110" t="s">
        <v>752</v>
      </c>
      <c r="I150" s="110" t="s">
        <v>753</v>
      </c>
      <c r="J150" s="110">
        <v>23</v>
      </c>
      <c r="K150" s="113">
        <v>100</v>
      </c>
      <c r="L150" s="110">
        <v>32</v>
      </c>
      <c r="M150" s="112">
        <v>68</v>
      </c>
      <c r="N150" s="110">
        <v>29</v>
      </c>
      <c r="O150" s="112">
        <v>91</v>
      </c>
      <c r="P150" s="110">
        <v>9</v>
      </c>
      <c r="Q150" s="112">
        <v>56</v>
      </c>
      <c r="R150" s="110">
        <v>23</v>
      </c>
      <c r="S150" s="112">
        <v>79</v>
      </c>
    </row>
    <row r="151" spans="1:19" s="74" customFormat="1" x14ac:dyDescent="0.25">
      <c r="A151" s="74" t="s">
        <v>988</v>
      </c>
      <c r="B151" s="103" t="s">
        <v>663</v>
      </c>
      <c r="C151" s="109" t="str">
        <f>VLOOKUP(A151,[3]Sheet1!A:E,3,FALSE)</f>
        <v xml:space="preserve">Hampshire and Isle of Wight </v>
      </c>
      <c r="D151" s="109" t="str">
        <f>VLOOKUP(A151,[3]Sheet1!A:E,4,FALSE)</f>
        <v>St Mary's Hospital Pulmonary Rehabilitation Programme</v>
      </c>
      <c r="E151" s="109" t="str">
        <f>VLOOKUP(A151,[3]Sheet1!A:E,5,FALSE)</f>
        <v>Isle of Wight NHS Trust</v>
      </c>
      <c r="F151" s="109" t="s">
        <v>742</v>
      </c>
      <c r="G151" s="110">
        <v>42</v>
      </c>
      <c r="H151" s="110" t="s">
        <v>752</v>
      </c>
      <c r="I151" s="110" t="s">
        <v>753</v>
      </c>
      <c r="J151" s="110">
        <v>39</v>
      </c>
      <c r="K151" s="113">
        <v>95</v>
      </c>
      <c r="L151" s="110">
        <v>19</v>
      </c>
      <c r="M151" s="112">
        <v>68</v>
      </c>
      <c r="N151" s="110">
        <v>10</v>
      </c>
      <c r="O151" s="111">
        <v>53</v>
      </c>
      <c r="P151" s="110">
        <v>10</v>
      </c>
      <c r="Q151" s="112">
        <v>53</v>
      </c>
      <c r="R151" s="110">
        <v>17</v>
      </c>
      <c r="S151" s="113">
        <v>89</v>
      </c>
    </row>
    <row r="152" spans="1:19" s="74" customFormat="1" x14ac:dyDescent="0.25">
      <c r="A152" s="74" t="s">
        <v>989</v>
      </c>
      <c r="B152" s="103" t="s">
        <v>663</v>
      </c>
      <c r="C152" s="109" t="str">
        <f>VLOOKUP(A152,[3]Sheet1!A:E,3,FALSE)</f>
        <v xml:space="preserve">Hampshire and Isle of Wight </v>
      </c>
      <c r="D152" s="109" t="str">
        <f>VLOOKUP(A152,[3]Sheet1!A:E,4,FALSE)</f>
        <v>Hampshire Pulmonary Rehabilitation Programme</v>
      </c>
      <c r="E152" s="109" t="str">
        <f>VLOOKUP(A152,[3]Sheet1!A:E,5,FALSE)</f>
        <v>Solent NHS Trust</v>
      </c>
      <c r="F152" s="109" t="s">
        <v>742</v>
      </c>
      <c r="G152" s="110">
        <v>46</v>
      </c>
      <c r="H152" s="110">
        <v>20</v>
      </c>
      <c r="I152" s="112">
        <v>45</v>
      </c>
      <c r="J152" s="110" t="s">
        <v>752</v>
      </c>
      <c r="K152" s="110" t="s">
        <v>753</v>
      </c>
      <c r="L152" s="110">
        <v>28</v>
      </c>
      <c r="M152" s="112">
        <v>64</v>
      </c>
      <c r="N152" s="110">
        <v>0</v>
      </c>
      <c r="O152" s="111">
        <v>0</v>
      </c>
      <c r="P152" s="110">
        <v>5</v>
      </c>
      <c r="Q152" s="111">
        <v>33</v>
      </c>
      <c r="R152" s="110">
        <v>13</v>
      </c>
      <c r="S152" s="111">
        <v>46</v>
      </c>
    </row>
    <row r="153" spans="1:19" s="74" customFormat="1" x14ac:dyDescent="0.25">
      <c r="A153" s="74" t="s">
        <v>990</v>
      </c>
      <c r="B153" s="103" t="s">
        <v>663</v>
      </c>
      <c r="C153" s="109" t="str">
        <f>VLOOKUP(A153,[3]Sheet1!A:E,3,FALSE)</f>
        <v xml:space="preserve">Hampshire and Isle of Wight </v>
      </c>
      <c r="D153" s="109" t="str">
        <f>VLOOKUP(A153,[3]Sheet1!A:E,4,FALSE)</f>
        <v>Portsmouth Pulmonary Rehabilitation Programme</v>
      </c>
      <c r="E153" s="109" t="str">
        <f>VLOOKUP(A153,[3]Sheet1!A:E,5,FALSE)</f>
        <v>Solent NHS Trust</v>
      </c>
      <c r="F153" s="109" t="s">
        <v>742</v>
      </c>
      <c r="G153" s="110">
        <v>19</v>
      </c>
      <c r="H153" s="110">
        <v>10</v>
      </c>
      <c r="I153" s="113">
        <v>59</v>
      </c>
      <c r="J153" s="110" t="s">
        <v>752</v>
      </c>
      <c r="K153" s="110" t="s">
        <v>753</v>
      </c>
      <c r="L153" s="110">
        <v>7</v>
      </c>
      <c r="M153" s="111">
        <v>41</v>
      </c>
      <c r="N153" s="110">
        <v>0</v>
      </c>
      <c r="O153" s="111">
        <v>0</v>
      </c>
      <c r="P153" s="110">
        <v>0</v>
      </c>
      <c r="Q153" s="111">
        <v>0</v>
      </c>
      <c r="R153" s="110">
        <v>5</v>
      </c>
      <c r="S153" s="112">
        <v>71</v>
      </c>
    </row>
    <row r="154" spans="1:19" s="74" customFormat="1" x14ac:dyDescent="0.25">
      <c r="A154" s="74" t="s">
        <v>991</v>
      </c>
      <c r="B154" s="103" t="s">
        <v>663</v>
      </c>
      <c r="C154" s="109" t="str">
        <f>VLOOKUP(A154,[3]Sheet1!A:E,3,FALSE)</f>
        <v xml:space="preserve">Hampshire and Isle of Wight </v>
      </c>
      <c r="D154" s="109" t="str">
        <f>VLOOKUP(A154,[3]Sheet1!A:E,4,FALSE)</f>
        <v>Southampton Integrated COPD Team</v>
      </c>
      <c r="E154" s="109" t="str">
        <f>VLOOKUP(A154,[3]Sheet1!A:E,5,FALSE)</f>
        <v>Solent NHS Trust</v>
      </c>
      <c r="F154" s="109" t="s">
        <v>742</v>
      </c>
      <c r="G154" s="110">
        <v>187</v>
      </c>
      <c r="H154" s="110">
        <v>112</v>
      </c>
      <c r="I154" s="113">
        <v>90</v>
      </c>
      <c r="J154" s="110">
        <v>0</v>
      </c>
      <c r="K154" s="114" t="s">
        <v>122</v>
      </c>
      <c r="L154" s="110">
        <v>76</v>
      </c>
      <c r="M154" s="111">
        <v>54</v>
      </c>
      <c r="N154" s="110">
        <v>76</v>
      </c>
      <c r="O154" s="113">
        <v>100</v>
      </c>
      <c r="P154" s="110">
        <v>0</v>
      </c>
      <c r="Q154" s="114" t="s">
        <v>122</v>
      </c>
      <c r="R154" s="110">
        <v>40</v>
      </c>
      <c r="S154" s="112">
        <v>56</v>
      </c>
    </row>
    <row r="155" spans="1:19" s="74" customFormat="1" x14ac:dyDescent="0.25">
      <c r="A155" s="74" t="s">
        <v>992</v>
      </c>
      <c r="B155" s="103" t="s">
        <v>663</v>
      </c>
      <c r="C155" s="109" t="str">
        <f>VLOOKUP(A155,[3]Sheet1!A:E,3,FALSE)</f>
        <v xml:space="preserve">Hampshire and Isle of Wight </v>
      </c>
      <c r="D155" s="109" t="str">
        <f>VLOOKUP(A155,[3]Sheet1!A:E,4,FALSE)</f>
        <v>West Hampshire Community Integrated Respiratory Service</v>
      </c>
      <c r="E155" s="109" t="str">
        <f>VLOOKUP(A155,[3]Sheet1!A:E,5,FALSE)</f>
        <v>Southern Health NHS Foundation Trust</v>
      </c>
      <c r="F155" s="109" t="s">
        <v>742</v>
      </c>
      <c r="G155" s="110">
        <v>235</v>
      </c>
      <c r="H155" s="110">
        <v>101</v>
      </c>
      <c r="I155" s="113">
        <v>56</v>
      </c>
      <c r="J155" s="110">
        <v>67</v>
      </c>
      <c r="K155" s="112">
        <v>58</v>
      </c>
      <c r="L155" s="110">
        <v>115</v>
      </c>
      <c r="M155" s="111">
        <v>55</v>
      </c>
      <c r="N155" s="110">
        <v>115</v>
      </c>
      <c r="O155" s="113">
        <v>100</v>
      </c>
      <c r="P155" s="110">
        <v>18</v>
      </c>
      <c r="Q155" s="112">
        <v>49</v>
      </c>
      <c r="R155" s="110">
        <v>46</v>
      </c>
      <c r="S155" s="111">
        <v>45</v>
      </c>
    </row>
    <row r="156" spans="1:19" s="74" customFormat="1" x14ac:dyDescent="0.25">
      <c r="A156" s="74" t="s">
        <v>993</v>
      </c>
      <c r="B156" s="103" t="s">
        <v>663</v>
      </c>
      <c r="C156" s="109" t="str">
        <f>VLOOKUP(A156,[3]Sheet1!A:E,3,FALSE)</f>
        <v xml:space="preserve">Hampshire and Isle of Wight </v>
      </c>
      <c r="D156" s="109" t="str">
        <f>VLOOKUP(A156,[3]Sheet1!A:E,4,FALSE)</f>
        <v>University Hospital Southampton Pulmonary Rehabilitation Programme</v>
      </c>
      <c r="E156" s="109" t="str">
        <f>VLOOKUP(A156,[3]Sheet1!A:E,5,FALSE)</f>
        <v>University Hospital Southampton NHS Foundation Trust</v>
      </c>
      <c r="F156" s="109" t="s">
        <v>742</v>
      </c>
      <c r="G156" s="110">
        <v>9</v>
      </c>
      <c r="H156" s="110" t="s">
        <v>752</v>
      </c>
      <c r="I156" s="110" t="s">
        <v>753</v>
      </c>
      <c r="J156" s="110">
        <v>7</v>
      </c>
      <c r="K156" s="112">
        <v>78</v>
      </c>
      <c r="L156" s="110" t="s">
        <v>752</v>
      </c>
      <c r="M156" s="110" t="s">
        <v>753</v>
      </c>
      <c r="N156" s="110" t="s">
        <v>752</v>
      </c>
      <c r="O156" s="113">
        <v>100</v>
      </c>
      <c r="P156" s="110" t="s">
        <v>752</v>
      </c>
      <c r="Q156" s="110" t="s">
        <v>753</v>
      </c>
      <c r="R156" s="110" t="s">
        <v>752</v>
      </c>
      <c r="S156" s="110" t="s">
        <v>753</v>
      </c>
    </row>
    <row r="157" spans="1:19" s="74" customFormat="1" x14ac:dyDescent="0.25">
      <c r="A157" s="74" t="s">
        <v>994</v>
      </c>
      <c r="B157" s="103" t="s">
        <v>663</v>
      </c>
      <c r="C157" s="109" t="str">
        <f>VLOOKUP(A157,[3]Sheet1!A:E,3,FALSE)</f>
        <v>Kent and Medway Integrated Care System</v>
      </c>
      <c r="D157" s="109" t="str">
        <f>VLOOKUP(A157,[3]Sheet1!A:E,4,FALSE)</f>
        <v>Kent Community Health Pulmonary Rehabilitation Team</v>
      </c>
      <c r="E157" s="109" t="str">
        <f>VLOOKUP(A157,[3]Sheet1!A:E,5,FALSE)</f>
        <v>Kent Community Health NHS Foundation Trust</v>
      </c>
      <c r="F157" s="109" t="s">
        <v>742</v>
      </c>
      <c r="G157" s="110">
        <v>499</v>
      </c>
      <c r="H157" s="110">
        <v>99</v>
      </c>
      <c r="I157" s="112">
        <v>22</v>
      </c>
      <c r="J157" s="110">
        <v>441</v>
      </c>
      <c r="K157" s="113">
        <v>98</v>
      </c>
      <c r="L157" s="110">
        <v>403</v>
      </c>
      <c r="M157" s="113">
        <v>85</v>
      </c>
      <c r="N157" s="110">
        <v>399</v>
      </c>
      <c r="O157" s="112">
        <v>99</v>
      </c>
      <c r="P157" s="110">
        <v>202</v>
      </c>
      <c r="Q157" s="112">
        <v>56</v>
      </c>
      <c r="R157" s="110">
        <v>273</v>
      </c>
      <c r="S157" s="112">
        <v>69</v>
      </c>
    </row>
    <row r="158" spans="1:19" s="74" customFormat="1" x14ac:dyDescent="0.25">
      <c r="A158" s="74" t="s">
        <v>995</v>
      </c>
      <c r="B158" s="103" t="s">
        <v>663</v>
      </c>
      <c r="C158" s="109" t="str">
        <f>VLOOKUP(A158,[3]Sheet1!A:E,3,FALSE)</f>
        <v>Kent and Medway Integrated Care System</v>
      </c>
      <c r="D158" s="109" t="str">
        <f>VLOOKUP(A158,[3]Sheet1!A:E,4,FALSE)</f>
        <v>West Kent Pulmonary Rehabilitation Service</v>
      </c>
      <c r="E158" s="109" t="str">
        <f>VLOOKUP(A158,[3]Sheet1!A:E,5,FALSE)</f>
        <v>Maidstone and Tunbridge Wells NHS Trust</v>
      </c>
      <c r="F158" s="109" t="s">
        <v>742</v>
      </c>
      <c r="G158" s="110">
        <v>68</v>
      </c>
      <c r="H158" s="110" t="s">
        <v>752</v>
      </c>
      <c r="I158" s="110" t="s">
        <v>753</v>
      </c>
      <c r="J158" s="110">
        <v>50</v>
      </c>
      <c r="K158" s="112">
        <v>93</v>
      </c>
      <c r="L158" s="110">
        <v>50</v>
      </c>
      <c r="M158" s="113">
        <v>85</v>
      </c>
      <c r="N158" s="110">
        <v>46</v>
      </c>
      <c r="O158" s="112">
        <v>92</v>
      </c>
      <c r="P158" s="110">
        <v>23</v>
      </c>
      <c r="Q158" s="112">
        <v>61</v>
      </c>
      <c r="R158" s="110">
        <v>47</v>
      </c>
      <c r="S158" s="113">
        <v>96</v>
      </c>
    </row>
    <row r="159" spans="1:19" s="74" customFormat="1" x14ac:dyDescent="0.25">
      <c r="A159" s="74" t="s">
        <v>996</v>
      </c>
      <c r="B159" s="103" t="s">
        <v>663</v>
      </c>
      <c r="C159" s="109" t="str">
        <f>VLOOKUP(A159,[3]Sheet1!A:E,3,FALSE)</f>
        <v>Kent and Medway Integrated Care System</v>
      </c>
      <c r="D159" s="109" t="str">
        <f>VLOOKUP(A159,[3]Sheet1!A:E,4,FALSE)</f>
        <v>Medway Community Respiratory Team</v>
      </c>
      <c r="E159" s="109" t="str">
        <f>VLOOKUP(A159,[3]Sheet1!A:E,5,FALSE)</f>
        <v>Medway Community Healthcare</v>
      </c>
      <c r="F159" s="109" t="s">
        <v>742</v>
      </c>
      <c r="G159" s="110">
        <v>58</v>
      </c>
      <c r="H159" s="110">
        <v>18</v>
      </c>
      <c r="I159" s="112">
        <v>36</v>
      </c>
      <c r="J159" s="110">
        <v>57</v>
      </c>
      <c r="K159" s="113">
        <v>98</v>
      </c>
      <c r="L159" s="110">
        <v>39</v>
      </c>
      <c r="M159" s="112">
        <v>76</v>
      </c>
      <c r="N159" s="110">
        <v>35</v>
      </c>
      <c r="O159" s="112">
        <v>90</v>
      </c>
      <c r="P159" s="110">
        <v>23</v>
      </c>
      <c r="Q159" s="112">
        <v>59</v>
      </c>
      <c r="R159" s="110">
        <v>37</v>
      </c>
      <c r="S159" s="113">
        <v>100</v>
      </c>
    </row>
    <row r="160" spans="1:19" s="74" customFormat="1" x14ac:dyDescent="0.25">
      <c r="A160" s="74" t="s">
        <v>997</v>
      </c>
      <c r="B160" s="103" t="s">
        <v>663</v>
      </c>
      <c r="C160" s="109" t="str">
        <f>VLOOKUP(A160,[3]Sheet1!A:E,3,FALSE)</f>
        <v xml:space="preserve">Surrey Heartlands Health and Care </v>
      </c>
      <c r="D160" s="109" t="str">
        <f>VLOOKUP(A160,[3]Sheet1!A:E,4,FALSE)</f>
        <v>North West Surrey Respiratory Care Team</v>
      </c>
      <c r="E160" s="109" t="str">
        <f>VLOOKUP(A160,[3]Sheet1!A:E,5,FALSE)</f>
        <v>CSH Surrey</v>
      </c>
      <c r="F160" s="109" t="s">
        <v>742</v>
      </c>
      <c r="G160" s="110">
        <v>58</v>
      </c>
      <c r="H160" s="110">
        <v>6</v>
      </c>
      <c r="I160" s="111">
        <v>11</v>
      </c>
      <c r="J160" s="110">
        <v>58</v>
      </c>
      <c r="K160" s="113">
        <v>100</v>
      </c>
      <c r="L160" s="110">
        <v>43</v>
      </c>
      <c r="M160" s="112">
        <v>77</v>
      </c>
      <c r="N160" s="110">
        <v>35</v>
      </c>
      <c r="O160" s="112">
        <v>81</v>
      </c>
      <c r="P160" s="110">
        <v>31</v>
      </c>
      <c r="Q160" s="113">
        <v>74</v>
      </c>
      <c r="R160" s="110">
        <v>41</v>
      </c>
      <c r="S160" s="113">
        <v>95</v>
      </c>
    </row>
    <row r="161" spans="1:19" s="74" customFormat="1" x14ac:dyDescent="0.25">
      <c r="A161" s="74" t="s">
        <v>998</v>
      </c>
      <c r="B161" s="103" t="s">
        <v>663</v>
      </c>
      <c r="C161" s="109" t="str">
        <f>VLOOKUP(A161,[3]Sheet1!A:E,3,FALSE)</f>
        <v xml:space="preserve">Surrey Heartlands Health and Care </v>
      </c>
      <c r="D161" s="109" t="str">
        <f>VLOOKUP(A161,[3]Sheet1!A:E,4,FALSE)</f>
        <v>First Community Health and Care â€“ Surrey Community Respiratory Service</v>
      </c>
      <c r="E161" s="109" t="str">
        <f>VLOOKUP(A161,[3]Sheet1!A:E,5,FALSE)</f>
        <v>First Community Health and Care CIC</v>
      </c>
      <c r="F161" s="109" t="s">
        <v>742</v>
      </c>
      <c r="G161" s="110">
        <v>57</v>
      </c>
      <c r="H161" s="110">
        <v>26</v>
      </c>
      <c r="I161" s="112">
        <v>55</v>
      </c>
      <c r="J161" s="110">
        <v>54</v>
      </c>
      <c r="K161" s="113">
        <v>98</v>
      </c>
      <c r="L161" s="110">
        <v>41</v>
      </c>
      <c r="M161" s="113">
        <v>80</v>
      </c>
      <c r="N161" s="110">
        <v>41</v>
      </c>
      <c r="O161" s="113">
        <v>100</v>
      </c>
      <c r="P161" s="110">
        <v>16</v>
      </c>
      <c r="Q161" s="111">
        <v>41</v>
      </c>
      <c r="R161" s="110">
        <v>37</v>
      </c>
      <c r="S161" s="113">
        <v>90</v>
      </c>
    </row>
    <row r="162" spans="1:19" s="74" customFormat="1" x14ac:dyDescent="0.25">
      <c r="A162" s="74" t="s">
        <v>999</v>
      </c>
      <c r="B162" s="103" t="s">
        <v>663</v>
      </c>
      <c r="C162" s="109" t="str">
        <f>VLOOKUP(A162,[3]Sheet1!A:E,3,FALSE)</f>
        <v xml:space="preserve">Surrey Heartlands Health and Care </v>
      </c>
      <c r="D162" s="109" t="str">
        <f>VLOOKUP(A162,[3]Sheet1!A:E,4,FALSE)</f>
        <v>Royal Surrey Pulmonary Rehabilitation Programme</v>
      </c>
      <c r="E162" s="109" t="str">
        <f>VLOOKUP(A162,[3]Sheet1!A:E,5,FALSE)</f>
        <v>Royal Surrey County Hospital NHS Foundation Trust</v>
      </c>
      <c r="F162" s="109" t="s">
        <v>742</v>
      </c>
      <c r="G162" s="110">
        <v>63</v>
      </c>
      <c r="H162" s="110">
        <v>25</v>
      </c>
      <c r="I162" s="112">
        <v>42</v>
      </c>
      <c r="J162" s="110">
        <v>49</v>
      </c>
      <c r="K162" s="113">
        <v>100</v>
      </c>
      <c r="L162" s="110">
        <v>52</v>
      </c>
      <c r="M162" s="113">
        <v>83</v>
      </c>
      <c r="N162" s="110">
        <v>52</v>
      </c>
      <c r="O162" s="113">
        <v>100</v>
      </c>
      <c r="P162" s="110">
        <v>28</v>
      </c>
      <c r="Q162" s="113">
        <v>72</v>
      </c>
      <c r="R162" s="110">
        <v>38</v>
      </c>
      <c r="S162" s="112">
        <v>75</v>
      </c>
    </row>
    <row r="163" spans="1:19" s="74" customFormat="1" x14ac:dyDescent="0.25">
      <c r="A163" s="74" t="s">
        <v>1000</v>
      </c>
      <c r="B163" s="103" t="s">
        <v>663</v>
      </c>
      <c r="C163" s="109" t="str">
        <f>VLOOKUP(A163,[3]Sheet1!A:E,3,FALSE)</f>
        <v xml:space="preserve">Sussex Health and Care Partnership </v>
      </c>
      <c r="D163" s="109" t="str">
        <f>VLOOKUP(A163,[3]Sheet1!A:E,4,FALSE)</f>
        <v>Regional East Sussex Pulmonary Service (RESPS)</v>
      </c>
      <c r="E163" s="109" t="str">
        <f>VLOOKUP(A163,[3]Sheet1!A:E,5,FALSE)</f>
        <v>East Sussex Healthcare NHS Trust</v>
      </c>
      <c r="F163" s="109" t="s">
        <v>742</v>
      </c>
      <c r="G163" s="110">
        <v>84</v>
      </c>
      <c r="H163" s="110">
        <v>5</v>
      </c>
      <c r="I163" s="111">
        <v>7</v>
      </c>
      <c r="J163" s="110">
        <v>74</v>
      </c>
      <c r="K163" s="112">
        <v>92</v>
      </c>
      <c r="L163" s="110">
        <v>56</v>
      </c>
      <c r="M163" s="112">
        <v>70</v>
      </c>
      <c r="N163" s="110">
        <v>56</v>
      </c>
      <c r="O163" s="113">
        <v>100</v>
      </c>
      <c r="P163" s="110">
        <v>14</v>
      </c>
      <c r="Q163" s="111">
        <v>28</v>
      </c>
      <c r="R163" s="110">
        <v>51</v>
      </c>
      <c r="S163" s="113">
        <v>91</v>
      </c>
    </row>
    <row r="164" spans="1:19" s="74" customFormat="1" x14ac:dyDescent="0.25">
      <c r="A164" s="74" t="s">
        <v>1001</v>
      </c>
      <c r="B164" s="103" t="s">
        <v>663</v>
      </c>
      <c r="C164" s="109" t="str">
        <f>VLOOKUP(A164,[3]Sheet1!A:E,3,FALSE)</f>
        <v xml:space="preserve">Sussex Health and Care Partnership </v>
      </c>
      <c r="D164" s="109" t="str">
        <f>VLOOKUP(A164,[3]Sheet1!A:E,4,FALSE)</f>
        <v>COPD Coastal Service</v>
      </c>
      <c r="E164" s="109" t="str">
        <f>VLOOKUP(A164,[3]Sheet1!A:E,5,FALSE)</f>
        <v>Sussex Community NHS Foundation Trust</v>
      </c>
      <c r="F164" s="109" t="s">
        <v>742</v>
      </c>
      <c r="G164" s="110">
        <v>84</v>
      </c>
      <c r="H164" s="110">
        <v>30</v>
      </c>
      <c r="I164" s="112">
        <v>44</v>
      </c>
      <c r="J164" s="110">
        <v>62</v>
      </c>
      <c r="K164" s="113">
        <v>100</v>
      </c>
      <c r="L164" s="110">
        <v>58</v>
      </c>
      <c r="M164" s="112">
        <v>73</v>
      </c>
      <c r="N164" s="110">
        <v>34</v>
      </c>
      <c r="O164" s="111">
        <v>59</v>
      </c>
      <c r="P164" s="110">
        <v>12</v>
      </c>
      <c r="Q164" s="111">
        <v>36</v>
      </c>
      <c r="R164" s="110">
        <v>43</v>
      </c>
      <c r="S164" s="113">
        <v>86</v>
      </c>
    </row>
    <row r="165" spans="1:19" s="74" customFormat="1" x14ac:dyDescent="0.25">
      <c r="A165" s="74" t="s">
        <v>1002</v>
      </c>
      <c r="B165" s="103" t="s">
        <v>663</v>
      </c>
      <c r="C165" s="109" t="str">
        <f>VLOOKUP(A165,[3]Sheet1!A:E,3,FALSE)</f>
        <v xml:space="preserve">Sussex Health and Care Partnership </v>
      </c>
      <c r="D165" s="109" t="str">
        <f>VLOOKUP(A165,[3]Sheet1!A:E,4,FALSE)</f>
        <v>Crawley Horsham and Mid Sussex COPD Adult Community Services</v>
      </c>
      <c r="E165" s="109" t="str">
        <f>VLOOKUP(A165,[3]Sheet1!A:E,5,FALSE)</f>
        <v>Sussex Community NHS Foundation Trust</v>
      </c>
      <c r="F165" s="109" t="s">
        <v>742</v>
      </c>
      <c r="G165" s="110">
        <v>60</v>
      </c>
      <c r="H165" s="110">
        <v>14</v>
      </c>
      <c r="I165" s="112">
        <v>35</v>
      </c>
      <c r="J165" s="110">
        <v>44</v>
      </c>
      <c r="K165" s="113">
        <v>100</v>
      </c>
      <c r="L165" s="110">
        <v>47</v>
      </c>
      <c r="M165" s="113">
        <v>81</v>
      </c>
      <c r="N165" s="110">
        <v>47</v>
      </c>
      <c r="O165" s="113">
        <v>100</v>
      </c>
      <c r="P165" s="110">
        <v>27</v>
      </c>
      <c r="Q165" s="113">
        <v>75</v>
      </c>
      <c r="R165" s="110">
        <v>33</v>
      </c>
      <c r="S165" s="112">
        <v>77</v>
      </c>
    </row>
    <row r="166" spans="1:19" s="74" customFormat="1" x14ac:dyDescent="0.25">
      <c r="A166" s="74" t="s">
        <v>1003</v>
      </c>
      <c r="B166" s="103" t="s">
        <v>663</v>
      </c>
      <c r="C166" s="109" t="str">
        <f>VLOOKUP(A166,[3]Sheet1!A:E,3,FALSE)</f>
        <v xml:space="preserve">Sussex Health and Care Partnership </v>
      </c>
      <c r="D166" s="109" t="str">
        <f>VLOOKUP(A166,[3]Sheet1!A:E,4,FALSE)</f>
        <v>The High Weald Lewis and Haven Community Respiratory Service</v>
      </c>
      <c r="E166" s="109" t="str">
        <f>VLOOKUP(A166,[3]Sheet1!A:E,5,FALSE)</f>
        <v>Sussex Community NHS Foundation Trust</v>
      </c>
      <c r="F166" s="109" t="s">
        <v>742</v>
      </c>
      <c r="G166" s="110">
        <v>12</v>
      </c>
      <c r="H166" s="110">
        <v>5</v>
      </c>
      <c r="I166" s="112">
        <v>42</v>
      </c>
      <c r="J166" s="110">
        <v>0</v>
      </c>
      <c r="K166" s="114" t="s">
        <v>122</v>
      </c>
      <c r="L166" s="110">
        <v>12</v>
      </c>
      <c r="M166" s="113">
        <v>100</v>
      </c>
      <c r="N166" s="110">
        <v>12</v>
      </c>
      <c r="O166" s="113">
        <v>100</v>
      </c>
      <c r="P166" s="110">
        <v>0</v>
      </c>
      <c r="Q166" s="114" t="s">
        <v>122</v>
      </c>
      <c r="R166" s="110">
        <v>9</v>
      </c>
      <c r="S166" s="112">
        <v>75</v>
      </c>
    </row>
    <row r="167" spans="1:19" s="74" customFormat="1" x14ac:dyDescent="0.25">
      <c r="A167" s="74" t="s">
        <v>1004</v>
      </c>
      <c r="B167" s="103" t="s">
        <v>663</v>
      </c>
      <c r="C167" s="109" t="str">
        <f>VLOOKUP(A167,[3]Sheet1!A:E,3,FALSE)</f>
        <v xml:space="preserve">Sussex Health and Care Partnership </v>
      </c>
      <c r="D167" s="109" t="str">
        <f>VLOOKUP(A167,[3]Sheet1!A:E,4,FALSE)</f>
        <v>St Richards Hospital Pulmonary Rehabilitation</v>
      </c>
      <c r="E167" s="109" t="str">
        <f>VLOOKUP(A167,[3]Sheet1!A:E,5,FALSE)</f>
        <v>Western Sussex Hospitals NHS Foundation Trust</v>
      </c>
      <c r="F167" s="109" t="s">
        <v>742</v>
      </c>
      <c r="G167" s="110">
        <v>88</v>
      </c>
      <c r="H167" s="110">
        <v>8</v>
      </c>
      <c r="I167" s="111">
        <v>10</v>
      </c>
      <c r="J167" s="110">
        <v>80</v>
      </c>
      <c r="K167" s="113">
        <v>100</v>
      </c>
      <c r="L167" s="110">
        <v>59</v>
      </c>
      <c r="M167" s="112">
        <v>73</v>
      </c>
      <c r="N167" s="110">
        <v>59</v>
      </c>
      <c r="O167" s="113">
        <v>100</v>
      </c>
      <c r="P167" s="110">
        <v>39</v>
      </c>
      <c r="Q167" s="113">
        <v>72</v>
      </c>
      <c r="R167" s="110">
        <v>51</v>
      </c>
      <c r="S167" s="113">
        <v>86</v>
      </c>
    </row>
    <row r="168" spans="1:19" s="74" customFormat="1" x14ac:dyDescent="0.25">
      <c r="A168" s="74" t="s">
        <v>1005</v>
      </c>
      <c r="B168" s="103" t="s">
        <v>707</v>
      </c>
      <c r="C168" s="109" t="str">
        <f>VLOOKUP(A168,[3]Sheet1!A:E,3,FALSE)</f>
        <v>Bath and North East Somerset, Swindon and Wiltshire</v>
      </c>
      <c r="D168" s="109" t="str">
        <f>VLOOKUP(A168,[3]Sheet1!A:E,4,FALSE)</f>
        <v>Salisbury Lung Exercise and Education Programme (LEEP)</v>
      </c>
      <c r="E168" s="109" t="str">
        <f>VLOOKUP(A168,[3]Sheet1!A:E,5,FALSE)</f>
        <v>Salisbury NHS Foundation Trust</v>
      </c>
      <c r="F168" s="109" t="s">
        <v>742</v>
      </c>
      <c r="G168" s="110">
        <v>2</v>
      </c>
      <c r="H168" s="110">
        <v>0</v>
      </c>
      <c r="I168" s="111">
        <v>0</v>
      </c>
      <c r="J168" s="110" t="s">
        <v>752</v>
      </c>
      <c r="K168" s="110" t="s">
        <v>753</v>
      </c>
      <c r="L168" s="110" t="s">
        <v>752</v>
      </c>
      <c r="M168" s="113">
        <v>100</v>
      </c>
      <c r="N168" s="110" t="s">
        <v>752</v>
      </c>
      <c r="O168" s="113">
        <v>100</v>
      </c>
      <c r="P168" s="110" t="s">
        <v>752</v>
      </c>
      <c r="Q168" s="110" t="s">
        <v>753</v>
      </c>
      <c r="R168" s="110" t="s">
        <v>752</v>
      </c>
      <c r="S168" s="113">
        <v>100</v>
      </c>
    </row>
    <row r="169" spans="1:19" s="74" customFormat="1" x14ac:dyDescent="0.25">
      <c r="A169" s="74" t="s">
        <v>1006</v>
      </c>
      <c r="B169" s="103" t="s">
        <v>707</v>
      </c>
      <c r="C169" s="109" t="str">
        <f>VLOOKUP(A169,[3]Sheet1!A:E,3,FALSE)</f>
        <v>Bath and North East Somerset, Swindon and Wiltshire</v>
      </c>
      <c r="D169" s="109" t="str">
        <f>VLOOKUP(A169,[3]Sheet1!A:E,4,FALSE)</f>
        <v>Virgin Care Community Respiratory Service - Bath and North East Somerset</v>
      </c>
      <c r="E169" s="109" t="str">
        <f>VLOOKUP(A169,[3]Sheet1!A:E,5,FALSE)</f>
        <v>Virgin Care Ltd</v>
      </c>
      <c r="F169" s="109" t="s">
        <v>742</v>
      </c>
      <c r="G169" s="110">
        <v>65</v>
      </c>
      <c r="H169" s="110">
        <v>16</v>
      </c>
      <c r="I169" s="112">
        <v>31</v>
      </c>
      <c r="J169" s="110">
        <v>28</v>
      </c>
      <c r="K169" s="112">
        <v>45</v>
      </c>
      <c r="L169" s="110">
        <v>34</v>
      </c>
      <c r="M169" s="111">
        <v>57</v>
      </c>
      <c r="N169" s="110">
        <v>23</v>
      </c>
      <c r="O169" s="112">
        <v>68</v>
      </c>
      <c r="P169" s="110">
        <v>19</v>
      </c>
      <c r="Q169" s="112">
        <v>56</v>
      </c>
      <c r="R169" s="110">
        <v>13</v>
      </c>
      <c r="S169" s="111">
        <v>45</v>
      </c>
    </row>
    <row r="170" spans="1:19" s="74" customFormat="1" x14ac:dyDescent="0.25">
      <c r="A170" s="74" t="s">
        <v>1007</v>
      </c>
      <c r="B170" s="103" t="s">
        <v>707</v>
      </c>
      <c r="C170" s="109" t="str">
        <f>VLOOKUP(A170,[3]Sheet1!A:E,3,FALSE)</f>
        <v>Bath and North East Somerset, Swindon and Wiltshire</v>
      </c>
      <c r="D170" s="109" t="str">
        <f>VLOOKUP(A170,[3]Sheet1!A:E,4,FALSE)</f>
        <v>Wiltshire Community Respiratory Team</v>
      </c>
      <c r="E170" s="109" t="str">
        <f>VLOOKUP(A170,[3]Sheet1!A:E,5,FALSE)</f>
        <v>Wiltshire Health &amp; Care</v>
      </c>
      <c r="F170" s="109" t="s">
        <v>742</v>
      </c>
      <c r="G170" s="110">
        <v>75</v>
      </c>
      <c r="H170" s="110">
        <v>16</v>
      </c>
      <c r="I170" s="112">
        <v>23</v>
      </c>
      <c r="J170" s="110">
        <v>41</v>
      </c>
      <c r="K170" s="112">
        <v>57</v>
      </c>
      <c r="L170" s="110">
        <v>61</v>
      </c>
      <c r="M170" s="113">
        <v>84</v>
      </c>
      <c r="N170" s="110">
        <v>54</v>
      </c>
      <c r="O170" s="112">
        <v>89</v>
      </c>
      <c r="P170" s="110">
        <v>29</v>
      </c>
      <c r="Q170" s="112">
        <v>53</v>
      </c>
      <c r="R170" s="110">
        <v>28</v>
      </c>
      <c r="S170" s="111">
        <v>48</v>
      </c>
    </row>
    <row r="171" spans="1:19" s="74" customFormat="1" x14ac:dyDescent="0.25">
      <c r="A171" s="74" t="s">
        <v>1008</v>
      </c>
      <c r="B171" s="103" t="s">
        <v>707</v>
      </c>
      <c r="C171" s="109" t="str">
        <f>VLOOKUP(A171,[3]Sheet1!A:E,3,FALSE)</f>
        <v xml:space="preserve">Cornwall and the Isles of Scilly Health and Care Partnership </v>
      </c>
      <c r="D171" s="109" t="str">
        <f>VLOOKUP(A171,[3]Sheet1!A:E,4,FALSE)</f>
        <v>Integrated Community Respiratory Team East Cornwall (ICRTEC)</v>
      </c>
      <c r="E171" s="109" t="str">
        <f>VLOOKUP(A171,[3]Sheet1!A:E,5,FALSE)</f>
        <v>Cornwall Partnership NHS Foundation Trust</v>
      </c>
      <c r="F171" s="109" t="s">
        <v>742</v>
      </c>
      <c r="G171" s="110">
        <v>43</v>
      </c>
      <c r="H171" s="110">
        <v>8</v>
      </c>
      <c r="I171" s="112">
        <v>20</v>
      </c>
      <c r="J171" s="110">
        <v>43</v>
      </c>
      <c r="K171" s="113">
        <v>100</v>
      </c>
      <c r="L171" s="110">
        <v>29</v>
      </c>
      <c r="M171" s="112">
        <v>69</v>
      </c>
      <c r="N171" s="110">
        <v>29</v>
      </c>
      <c r="O171" s="113">
        <v>100</v>
      </c>
      <c r="P171" s="110">
        <v>22</v>
      </c>
      <c r="Q171" s="113">
        <v>76</v>
      </c>
      <c r="R171" s="110">
        <v>28</v>
      </c>
      <c r="S171" s="113">
        <v>97</v>
      </c>
    </row>
    <row r="172" spans="1:19" s="74" customFormat="1" hidden="1" x14ac:dyDescent="0.25">
      <c r="A172" s="74" t="s">
        <v>1009</v>
      </c>
      <c r="B172" s="103" t="s">
        <v>707</v>
      </c>
      <c r="C172" s="109" t="str">
        <f>VLOOKUP(A172,[3]Sheet1!A:E,3,FALSE)</f>
        <v xml:space="preserve">Cornwall and the Isles of Scilly Health and Care Partnership </v>
      </c>
      <c r="D172" s="109" t="str">
        <f>VLOOKUP(A172,[3]Sheet1!A:E,4,FALSE)</f>
        <v>West Respiratory Community Team</v>
      </c>
      <c r="E172" s="109" t="str">
        <f>VLOOKUP(A172,[3]Sheet1!A:E,5,FALSE)</f>
        <v>Cornwall Partnership NHS Foundation Trust</v>
      </c>
      <c r="F172" s="109" t="s">
        <v>742</v>
      </c>
      <c r="G172" s="110">
        <v>88</v>
      </c>
      <c r="H172" s="110">
        <v>40</v>
      </c>
      <c r="I172" s="113">
        <v>67</v>
      </c>
      <c r="J172" s="110">
        <v>52</v>
      </c>
      <c r="K172" s="112">
        <v>67</v>
      </c>
      <c r="L172" s="110">
        <v>58</v>
      </c>
      <c r="M172" s="112">
        <v>78</v>
      </c>
      <c r="N172" s="110">
        <v>50</v>
      </c>
      <c r="O172" s="112">
        <v>86</v>
      </c>
      <c r="P172" s="110">
        <v>38</v>
      </c>
      <c r="Q172" s="113">
        <v>73</v>
      </c>
      <c r="R172" s="110">
        <v>53</v>
      </c>
      <c r="S172" s="113">
        <v>91</v>
      </c>
    </row>
    <row r="173" spans="1:19" s="74" customFormat="1" x14ac:dyDescent="0.25">
      <c r="A173" s="74" t="s">
        <v>1010</v>
      </c>
      <c r="B173" s="103" t="s">
        <v>707</v>
      </c>
      <c r="C173" s="109" t="str">
        <f>VLOOKUP(A173,[3]Sheet1!A:E,3,FALSE)</f>
        <v>Healthier together Bristol, North Somerset and South Gloucestershire</v>
      </c>
      <c r="D173" s="109" t="str">
        <f>VLOOKUP(A173,[3]Sheet1!A:E,4,FALSE)</f>
        <v>Sirona Pulmonary Rehabilitation Service</v>
      </c>
      <c r="E173" s="109" t="str">
        <f>VLOOKUP(A173,[3]Sheet1!A:E,5,FALSE)</f>
        <v>Sirona Care &amp; Health</v>
      </c>
      <c r="F173" s="109" t="s">
        <v>742</v>
      </c>
      <c r="G173" s="110">
        <v>56</v>
      </c>
      <c r="H173" s="110" t="s">
        <v>752</v>
      </c>
      <c r="I173" s="110" t="s">
        <v>753</v>
      </c>
      <c r="J173" s="110">
        <v>0</v>
      </c>
      <c r="K173" s="111">
        <v>0</v>
      </c>
      <c r="L173" s="110">
        <v>25</v>
      </c>
      <c r="M173" s="111">
        <v>52</v>
      </c>
      <c r="N173" s="110">
        <v>6</v>
      </c>
      <c r="O173" s="111">
        <v>24</v>
      </c>
      <c r="P173" s="110">
        <v>18</v>
      </c>
      <c r="Q173" s="113">
        <v>78</v>
      </c>
      <c r="R173" s="110">
        <v>13</v>
      </c>
      <c r="S173" s="112">
        <v>57</v>
      </c>
    </row>
    <row r="174" spans="1:19" s="74" customFormat="1" x14ac:dyDescent="0.25">
      <c r="A174" s="74" t="s">
        <v>1011</v>
      </c>
      <c r="B174" s="103" t="s">
        <v>707</v>
      </c>
      <c r="C174" s="109" t="str">
        <f>VLOOKUP(A174,[3]Sheet1!A:E,3,FALSE)</f>
        <v>Healthier Together Bristol, North Somerset and South Gloucestershire</v>
      </c>
      <c r="D174" s="109" t="str">
        <f>VLOOKUP(A174,[3]Sheet1!A:E,4,FALSE)</f>
        <v>Sirona Pulmonary Rehabilitation Service</v>
      </c>
      <c r="E174" s="109" t="str">
        <f>VLOOKUP(A174,[3]Sheet1!A:E,5,FALSE)</f>
        <v>Sirona Care &amp; Health</v>
      </c>
      <c r="F174" s="109" t="s">
        <v>742</v>
      </c>
      <c r="G174" s="110">
        <v>69</v>
      </c>
      <c r="H174" s="110">
        <v>27</v>
      </c>
      <c r="I174" s="112">
        <v>42</v>
      </c>
      <c r="J174" s="110">
        <v>0</v>
      </c>
      <c r="K174" s="111">
        <v>0</v>
      </c>
      <c r="L174" s="110">
        <v>40</v>
      </c>
      <c r="M174" s="112">
        <v>61</v>
      </c>
      <c r="N174" s="110">
        <v>40</v>
      </c>
      <c r="O174" s="113">
        <v>100</v>
      </c>
      <c r="P174" s="110">
        <v>23</v>
      </c>
      <c r="Q174" s="112">
        <v>59</v>
      </c>
      <c r="R174" s="110">
        <v>35</v>
      </c>
      <c r="S174" s="113">
        <v>92</v>
      </c>
    </row>
    <row r="175" spans="1:19" s="74" customFormat="1" x14ac:dyDescent="0.25">
      <c r="A175" s="74" t="s">
        <v>1012</v>
      </c>
      <c r="B175" s="103" t="s">
        <v>707</v>
      </c>
      <c r="C175" s="109" t="str">
        <f>VLOOKUP(A175,[3]Sheet1!A:E,3,FALSE)</f>
        <v xml:space="preserve">One Gloucestershire </v>
      </c>
      <c r="D175" s="109" t="str">
        <f>VLOOKUP(A175,[3]Sheet1!A:E,4,FALSE)</f>
        <v>Gloucestershire Respiratory Service</v>
      </c>
      <c r="E175" s="109" t="str">
        <f>VLOOKUP(A175,[3]Sheet1!A:E,5,FALSE)</f>
        <v>Gloucestershire Care Services NHS Trust</v>
      </c>
      <c r="F175" s="109" t="s">
        <v>742</v>
      </c>
      <c r="G175" s="110">
        <v>89</v>
      </c>
      <c r="H175" s="110">
        <v>6</v>
      </c>
      <c r="I175" s="111">
        <v>8</v>
      </c>
      <c r="J175" s="110">
        <v>44</v>
      </c>
      <c r="K175" s="112">
        <v>94</v>
      </c>
      <c r="L175" s="110">
        <v>60</v>
      </c>
      <c r="M175" s="112">
        <v>73</v>
      </c>
      <c r="N175" s="110">
        <v>43</v>
      </c>
      <c r="O175" s="112">
        <v>72</v>
      </c>
      <c r="P175" s="110">
        <v>19</v>
      </c>
      <c r="Q175" s="112">
        <v>54</v>
      </c>
      <c r="R175" s="110">
        <v>49</v>
      </c>
      <c r="S175" s="112">
        <v>83</v>
      </c>
    </row>
    <row r="176" spans="1:19" s="74" customFormat="1" x14ac:dyDescent="0.25">
      <c r="A176" s="74" t="s">
        <v>1013</v>
      </c>
      <c r="B176" s="103" t="s">
        <v>707</v>
      </c>
      <c r="C176" s="109" t="str">
        <f>VLOOKUP(A176,[3]Sheet1!A:E,3,FALSE)</f>
        <v xml:space="preserve">Our Dorset </v>
      </c>
      <c r="D176" s="109" t="str">
        <f>VLOOKUP(A176,[3]Sheet1!A:E,4,FALSE)</f>
        <v>Dorset Pulmonary Rehabilitation service</v>
      </c>
      <c r="E176" s="109" t="str">
        <f>VLOOKUP(A176,[3]Sheet1!A:E,5,FALSE)</f>
        <v>Dorset County Hospital NHS Foundation Trust</v>
      </c>
      <c r="F176" s="109" t="s">
        <v>742</v>
      </c>
      <c r="G176" s="110">
        <v>26</v>
      </c>
      <c r="H176" s="110" t="s">
        <v>752</v>
      </c>
      <c r="I176" s="110" t="s">
        <v>753</v>
      </c>
      <c r="J176" s="110">
        <v>20</v>
      </c>
      <c r="K176" s="112">
        <v>80</v>
      </c>
      <c r="L176" s="110">
        <v>24</v>
      </c>
      <c r="M176" s="113">
        <v>96</v>
      </c>
      <c r="N176" s="110">
        <v>24</v>
      </c>
      <c r="O176" s="113">
        <v>100</v>
      </c>
      <c r="P176" s="110">
        <v>19</v>
      </c>
      <c r="Q176" s="113">
        <v>83</v>
      </c>
      <c r="R176" s="110">
        <v>14</v>
      </c>
      <c r="S176" s="112">
        <v>58</v>
      </c>
    </row>
    <row r="177" spans="1:19" s="74" customFormat="1" x14ac:dyDescent="0.25">
      <c r="A177" s="74" t="s">
        <v>1014</v>
      </c>
      <c r="B177" s="103" t="s">
        <v>707</v>
      </c>
      <c r="C177" s="109" t="str">
        <f>VLOOKUP(A177,[3]Sheet1!A:E,3,FALSE)</f>
        <v xml:space="preserve">Our Dorset </v>
      </c>
      <c r="D177" s="109" t="str">
        <f>VLOOKUP(A177,[3]Sheet1!A:E,4,FALSE)</f>
        <v>Dorset Healthcare Pulmonary Rehabilitation Programme</v>
      </c>
      <c r="E177" s="109" t="str">
        <f>VLOOKUP(A177,[3]Sheet1!A:E,5,FALSE)</f>
        <v>Dorset Healthcare University NHS Foundation Trust</v>
      </c>
      <c r="F177" s="109" t="s">
        <v>742</v>
      </c>
      <c r="G177" s="110">
        <v>148</v>
      </c>
      <c r="H177" s="110">
        <v>11</v>
      </c>
      <c r="I177" s="112">
        <v>16</v>
      </c>
      <c r="J177" s="110">
        <v>30</v>
      </c>
      <c r="K177" s="112">
        <v>79</v>
      </c>
      <c r="L177" s="110">
        <v>28</v>
      </c>
      <c r="M177" s="111">
        <v>39</v>
      </c>
      <c r="N177" s="110">
        <v>28</v>
      </c>
      <c r="O177" s="113">
        <v>100</v>
      </c>
      <c r="P177" s="110" t="s">
        <v>752</v>
      </c>
      <c r="Q177" s="113">
        <v>100</v>
      </c>
      <c r="R177" s="110">
        <v>19</v>
      </c>
      <c r="S177" s="112">
        <v>70</v>
      </c>
    </row>
    <row r="178" spans="1:19" s="74" customFormat="1" x14ac:dyDescent="0.25">
      <c r="A178" s="74" t="s">
        <v>1015</v>
      </c>
      <c r="B178" s="103" t="s">
        <v>707</v>
      </c>
      <c r="C178" s="109" t="str">
        <f>VLOOKUP(A178,[3]Sheet1!A:E,3,FALSE)</f>
        <v xml:space="preserve">Somerset </v>
      </c>
      <c r="D178" s="109" t="str">
        <f>VLOOKUP(A178,[3]Sheet1!A:E,4,FALSE)</f>
        <v>Somerset Pulmonary Rehabilitation Service</v>
      </c>
      <c r="E178" s="109" t="str">
        <f>VLOOKUP(A178,[3]Sheet1!A:E,5,FALSE)</f>
        <v>BOC LTD</v>
      </c>
      <c r="F178" s="109" t="s">
        <v>742</v>
      </c>
      <c r="G178" s="110">
        <v>90</v>
      </c>
      <c r="H178" s="110">
        <v>40</v>
      </c>
      <c r="I178" s="113">
        <v>56</v>
      </c>
      <c r="J178" s="110">
        <v>0</v>
      </c>
      <c r="K178" s="114" t="s">
        <v>122</v>
      </c>
      <c r="L178" s="110">
        <v>60</v>
      </c>
      <c r="M178" s="112">
        <v>78</v>
      </c>
      <c r="N178" s="110">
        <v>60</v>
      </c>
      <c r="O178" s="113">
        <v>100</v>
      </c>
      <c r="P178" s="110">
        <v>0</v>
      </c>
      <c r="Q178" s="114" t="s">
        <v>122</v>
      </c>
      <c r="R178" s="110">
        <v>31</v>
      </c>
      <c r="S178" s="112">
        <v>52</v>
      </c>
    </row>
    <row r="179" spans="1:19" s="74" customFormat="1" x14ac:dyDescent="0.25">
      <c r="A179" s="74" t="s">
        <v>1016</v>
      </c>
      <c r="B179" s="103" t="s">
        <v>707</v>
      </c>
      <c r="C179" s="109" t="str">
        <f>VLOOKUP(A179,[3]Sheet1!A:E,3,FALSE)</f>
        <v xml:space="preserve">Together for Devon </v>
      </c>
      <c r="D179" s="109" t="str">
        <f>VLOOKUP(A179,[3]Sheet1!A:E,4,FALSE)</f>
        <v>Livewell SW Community Respiratory Service</v>
      </c>
      <c r="E179" s="109" t="str">
        <f>VLOOKUP(A179,[3]Sheet1!A:E,5,FALSE)</f>
        <v>Livewell Southwest</v>
      </c>
      <c r="F179" s="109" t="s">
        <v>742</v>
      </c>
      <c r="G179" s="110">
        <v>72</v>
      </c>
      <c r="H179" s="110">
        <v>47</v>
      </c>
      <c r="I179" s="113">
        <v>66</v>
      </c>
      <c r="J179" s="110">
        <v>0</v>
      </c>
      <c r="K179" s="111">
        <v>0</v>
      </c>
      <c r="L179" s="110">
        <v>55</v>
      </c>
      <c r="M179" s="112">
        <v>77</v>
      </c>
      <c r="N179" s="110">
        <v>21</v>
      </c>
      <c r="O179" s="111">
        <v>38</v>
      </c>
      <c r="P179" s="110">
        <v>25</v>
      </c>
      <c r="Q179" s="112">
        <v>51</v>
      </c>
      <c r="R179" s="110">
        <v>29</v>
      </c>
      <c r="S179" s="112">
        <v>71</v>
      </c>
    </row>
    <row r="180" spans="1:19" s="74" customFormat="1" x14ac:dyDescent="0.25">
      <c r="A180" s="74" t="s">
        <v>1017</v>
      </c>
      <c r="B180" s="103" t="s">
        <v>707</v>
      </c>
      <c r="C180" s="109" t="str">
        <f>VLOOKUP(A180,[3]Sheet1!A:E,3,FALSE)</f>
        <v xml:space="preserve">Together for Devon </v>
      </c>
      <c r="D180" s="109" t="str">
        <f>VLOOKUP(A180,[3]Sheet1!A:E,4,FALSE)</f>
        <v>North Devon Pulmonary Rehabilitation Service</v>
      </c>
      <c r="E180" s="109" t="str">
        <f>VLOOKUP(A180,[3]Sheet1!A:E,5,FALSE)</f>
        <v>Royal Devon University Healthcare NHS Foundation Trust</v>
      </c>
      <c r="F180" s="109" t="s">
        <v>742</v>
      </c>
      <c r="G180" s="110">
        <v>76</v>
      </c>
      <c r="H180" s="110">
        <v>13</v>
      </c>
      <c r="I180" s="112">
        <v>20</v>
      </c>
      <c r="J180" s="110">
        <v>46</v>
      </c>
      <c r="K180" s="112">
        <v>61</v>
      </c>
      <c r="L180" s="110">
        <v>67</v>
      </c>
      <c r="M180" s="113">
        <v>88</v>
      </c>
      <c r="N180" s="110">
        <v>67</v>
      </c>
      <c r="O180" s="113">
        <v>100</v>
      </c>
      <c r="P180" s="110">
        <v>40</v>
      </c>
      <c r="Q180" s="112">
        <v>62</v>
      </c>
      <c r="R180" s="110">
        <v>49</v>
      </c>
      <c r="S180" s="112">
        <v>73</v>
      </c>
    </row>
    <row r="181" spans="1:19" s="74" customFormat="1" x14ac:dyDescent="0.25">
      <c r="A181" s="74" t="s">
        <v>1018</v>
      </c>
      <c r="B181" s="103" t="s">
        <v>707</v>
      </c>
      <c r="C181" s="109" t="str">
        <f>VLOOKUP(A181,[3]Sheet1!A:E,3,FALSE)</f>
        <v xml:space="preserve">Together for Devon </v>
      </c>
      <c r="D181" s="109" t="str">
        <f>VLOOKUP(A181,[3]Sheet1!A:E,4,FALSE)</f>
        <v>Royal Devon &amp; Exeter Pulmonary Rehabilitation/Physiotherapy Service</v>
      </c>
      <c r="E181" s="109" t="str">
        <f>VLOOKUP(A181,[3]Sheet1!A:E,5,FALSE)</f>
        <v>Royal Devon University Healthcare NHS Foundation Trust</v>
      </c>
      <c r="F181" s="109" t="s">
        <v>742</v>
      </c>
      <c r="G181" s="110">
        <v>7</v>
      </c>
      <c r="H181" s="110">
        <v>0</v>
      </c>
      <c r="I181" s="111">
        <v>0</v>
      </c>
      <c r="J181" s="110">
        <v>0</v>
      </c>
      <c r="K181" s="111">
        <v>0</v>
      </c>
      <c r="L181" s="110">
        <v>5</v>
      </c>
      <c r="M181" s="112">
        <v>71</v>
      </c>
      <c r="N181" s="110">
        <v>0</v>
      </c>
      <c r="O181" s="111">
        <v>0</v>
      </c>
      <c r="P181" s="110" t="s">
        <v>752</v>
      </c>
      <c r="Q181" s="110" t="s">
        <v>753</v>
      </c>
      <c r="R181" s="110">
        <v>5</v>
      </c>
      <c r="S181" s="113">
        <v>100</v>
      </c>
    </row>
    <row r="182" spans="1:19" s="70" customFormat="1" x14ac:dyDescent="0.25">
      <c r="B182" s="258" t="s">
        <v>770</v>
      </c>
      <c r="C182" s="259"/>
      <c r="D182" s="259"/>
      <c r="E182" s="259"/>
      <c r="F182" s="259"/>
      <c r="G182" s="259"/>
      <c r="H182" s="259"/>
      <c r="I182" s="259"/>
      <c r="J182" s="259"/>
      <c r="K182" s="259"/>
      <c r="L182" s="259"/>
      <c r="M182" s="259"/>
      <c r="N182" s="259"/>
      <c r="O182" s="259"/>
      <c r="P182" s="259"/>
      <c r="Q182" s="259"/>
      <c r="R182" s="259"/>
      <c r="S182" s="259"/>
    </row>
    <row r="183" spans="1:19" s="74" customFormat="1" x14ac:dyDescent="0.25">
      <c r="A183" s="74" t="s">
        <v>1019</v>
      </c>
      <c r="B183" s="12"/>
      <c r="C183" s="12"/>
      <c r="D183" s="122" t="s">
        <v>1020</v>
      </c>
      <c r="E183" s="123" t="s">
        <v>788</v>
      </c>
      <c r="F183" s="104" t="s">
        <v>741</v>
      </c>
      <c r="G183" s="105">
        <v>12</v>
      </c>
      <c r="H183" s="105">
        <v>0</v>
      </c>
      <c r="I183" s="108">
        <v>0</v>
      </c>
      <c r="J183" s="105">
        <v>0</v>
      </c>
      <c r="K183" s="108">
        <v>0</v>
      </c>
      <c r="L183" s="105">
        <v>9</v>
      </c>
      <c r="M183" s="107">
        <v>75</v>
      </c>
      <c r="N183" s="105">
        <v>9</v>
      </c>
      <c r="O183" s="106">
        <v>100</v>
      </c>
      <c r="P183" s="105" t="s">
        <v>752</v>
      </c>
      <c r="Q183" s="105" t="s">
        <v>753</v>
      </c>
      <c r="R183" s="105" t="s">
        <v>752</v>
      </c>
      <c r="S183" s="105" t="s">
        <v>753</v>
      </c>
    </row>
    <row r="184" spans="1:19" s="74" customFormat="1" x14ac:dyDescent="0.25">
      <c r="A184" s="74" t="s">
        <v>1021</v>
      </c>
      <c r="B184" s="12"/>
      <c r="C184" s="12"/>
      <c r="D184" s="122" t="s">
        <v>1022</v>
      </c>
      <c r="E184" s="124" t="s">
        <v>788</v>
      </c>
      <c r="F184" s="109" t="s">
        <v>741</v>
      </c>
      <c r="G184" s="110">
        <v>87</v>
      </c>
      <c r="H184" s="110" t="s">
        <v>752</v>
      </c>
      <c r="I184" s="110" t="s">
        <v>753</v>
      </c>
      <c r="J184" s="110">
        <v>6</v>
      </c>
      <c r="K184" s="112">
        <v>9</v>
      </c>
      <c r="L184" s="110">
        <v>51</v>
      </c>
      <c r="M184" s="112">
        <v>61</v>
      </c>
      <c r="N184" s="110">
        <v>51</v>
      </c>
      <c r="O184" s="113">
        <v>100</v>
      </c>
      <c r="P184" s="110">
        <v>26</v>
      </c>
      <c r="Q184" s="112">
        <v>60</v>
      </c>
      <c r="R184" s="110">
        <v>25</v>
      </c>
      <c r="S184" s="111">
        <v>49</v>
      </c>
    </row>
    <row r="185" spans="1:19" s="74" customFormat="1" x14ac:dyDescent="0.25">
      <c r="A185" s="74" t="s">
        <v>1023</v>
      </c>
      <c r="B185" s="12"/>
      <c r="C185" s="12"/>
      <c r="D185" s="122" t="s">
        <v>1024</v>
      </c>
      <c r="E185" s="124" t="s">
        <v>788</v>
      </c>
      <c r="F185" s="109" t="s">
        <v>741</v>
      </c>
      <c r="G185" s="110">
        <v>44</v>
      </c>
      <c r="H185" s="110" t="s">
        <v>752</v>
      </c>
      <c r="I185" s="110" t="s">
        <v>753</v>
      </c>
      <c r="J185" s="110">
        <v>0</v>
      </c>
      <c r="K185" s="110" t="s">
        <v>122</v>
      </c>
      <c r="L185" s="110">
        <v>20</v>
      </c>
      <c r="M185" s="112">
        <v>59</v>
      </c>
      <c r="N185" s="110">
        <v>20</v>
      </c>
      <c r="O185" s="113">
        <v>100</v>
      </c>
      <c r="P185" s="110">
        <v>0</v>
      </c>
      <c r="Q185" s="114" t="s">
        <v>122</v>
      </c>
      <c r="R185" s="110">
        <v>7</v>
      </c>
      <c r="S185" s="111">
        <v>35</v>
      </c>
    </row>
    <row r="186" spans="1:19" s="74" customFormat="1" x14ac:dyDescent="0.25">
      <c r="A186" s="74" t="s">
        <v>1025</v>
      </c>
      <c r="B186" s="12"/>
      <c r="C186" s="12"/>
      <c r="D186" s="125" t="s">
        <v>1026</v>
      </c>
      <c r="E186" s="124" t="s">
        <v>44</v>
      </c>
      <c r="F186" s="109" t="s">
        <v>741</v>
      </c>
      <c r="G186" s="110">
        <v>45</v>
      </c>
      <c r="H186" s="110">
        <v>5</v>
      </c>
      <c r="I186" s="112">
        <v>12</v>
      </c>
      <c r="J186" s="110" t="s">
        <v>752</v>
      </c>
      <c r="K186" s="110" t="s">
        <v>753</v>
      </c>
      <c r="L186" s="110">
        <v>27</v>
      </c>
      <c r="M186" s="112">
        <v>61</v>
      </c>
      <c r="N186" s="110">
        <v>27</v>
      </c>
      <c r="O186" s="113">
        <v>100</v>
      </c>
      <c r="P186" s="110">
        <v>19</v>
      </c>
      <c r="Q186" s="113">
        <v>79</v>
      </c>
      <c r="R186" s="110">
        <v>18</v>
      </c>
      <c r="S186" s="112">
        <v>78</v>
      </c>
    </row>
    <row r="187" spans="1:19" s="74" customFormat="1" hidden="1" x14ac:dyDescent="0.25">
      <c r="H187" s="126"/>
      <c r="I187" s="126"/>
      <c r="J187" s="126"/>
      <c r="L187" s="126"/>
      <c r="M187" s="126"/>
      <c r="N187" s="126"/>
      <c r="P187" s="126"/>
      <c r="Q187" s="126"/>
      <c r="R187" s="126"/>
    </row>
    <row r="188" spans="1:19" s="74" customFormat="1" hidden="1" x14ac:dyDescent="0.25">
      <c r="H188" s="126"/>
      <c r="I188" s="126"/>
      <c r="J188" s="126"/>
      <c r="L188" s="126"/>
      <c r="M188" s="126"/>
      <c r="N188" s="126"/>
      <c r="P188" s="126"/>
      <c r="Q188" s="126"/>
      <c r="R188" s="126"/>
    </row>
  </sheetData>
  <sheetProtection algorithmName="SHA-512" hashValue="2RcIZhL7mNXywUx9fXt2BTmRZOLgV7Fb3kmc+wiGoR+O7IIzDI1wu8SvwPdnxA+BzJF1gFTnQlB8IebVrazxPA==" saltValue="WffqPv8egRuX8nyXWnu6Mw==" spinCount="100000" sheet="1" objects="1" scenarios="1" sort="0" autoFilter="0"/>
  <autoFilter ref="A6:S6" xr:uid="{8269DB78-15C0-44A7-994B-FA5770274412}"/>
  <mergeCells count="10">
    <mergeCell ref="A4:F4"/>
    <mergeCell ref="B5:S5"/>
    <mergeCell ref="B182:S182"/>
    <mergeCell ref="H1:S1"/>
    <mergeCell ref="H2:I2"/>
    <mergeCell ref="J2:K2"/>
    <mergeCell ref="L2:M2"/>
    <mergeCell ref="N2:O2"/>
    <mergeCell ref="P2:Q2"/>
    <mergeCell ref="R2:S2"/>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38311F-F029-4AA9-AAF9-EF031D007F75}">
  <dimension ref="A1:C14"/>
  <sheetViews>
    <sheetView tabSelected="1" workbookViewId="0">
      <selection activeCell="C12" sqref="C12"/>
    </sheetView>
  </sheetViews>
  <sheetFormatPr defaultColWidth="0" defaultRowHeight="15" customHeight="1" zeroHeight="1" x14ac:dyDescent="0.25"/>
  <cols>
    <col min="1" max="1" width="9.42578125" customWidth="1"/>
    <col min="2" max="2" width="49" customWidth="1"/>
    <col min="3" max="3" width="68.140625" customWidth="1"/>
  </cols>
  <sheetData>
    <row r="1" spans="1:3" s="5" customFormat="1" x14ac:dyDescent="0.25"/>
    <row r="2" spans="1:3" s="5" customFormat="1" x14ac:dyDescent="0.25"/>
    <row r="3" spans="1:3" s="5" customFormat="1" x14ac:dyDescent="0.25"/>
    <row r="4" spans="1:3" s="5" customFormat="1" x14ac:dyDescent="0.25"/>
    <row r="5" spans="1:3" s="5" customFormat="1" x14ac:dyDescent="0.25"/>
    <row r="6" spans="1:3" s="5" customFormat="1" x14ac:dyDescent="0.25"/>
    <row r="7" spans="1:3" s="5" customFormat="1" x14ac:dyDescent="0.25"/>
    <row r="8" spans="1:3" ht="18.75" x14ac:dyDescent="0.3">
      <c r="A8" s="233" t="s">
        <v>1028</v>
      </c>
      <c r="B8" s="233"/>
      <c r="C8" s="129" t="s">
        <v>1029</v>
      </c>
    </row>
    <row r="9" spans="1:3" ht="38.25" x14ac:dyDescent="0.25">
      <c r="A9" s="130">
        <v>1</v>
      </c>
      <c r="B9" s="131" t="s">
        <v>830</v>
      </c>
      <c r="C9" s="132" t="s">
        <v>1030</v>
      </c>
    </row>
    <row r="10" spans="1:3" ht="38.25" x14ac:dyDescent="0.25">
      <c r="A10" s="130">
        <v>2</v>
      </c>
      <c r="B10" s="133" t="s">
        <v>831</v>
      </c>
      <c r="C10" s="134" t="s">
        <v>1031</v>
      </c>
    </row>
    <row r="11" spans="1:3" ht="38.25" x14ac:dyDescent="0.25">
      <c r="A11" s="130">
        <v>3</v>
      </c>
      <c r="B11" s="131" t="s">
        <v>832</v>
      </c>
      <c r="C11" s="132" t="s">
        <v>1032</v>
      </c>
    </row>
    <row r="12" spans="1:3" ht="38.25" x14ac:dyDescent="0.25">
      <c r="A12" s="130">
        <v>4</v>
      </c>
      <c r="B12" s="131" t="s">
        <v>833</v>
      </c>
      <c r="C12" s="132" t="s">
        <v>1033</v>
      </c>
    </row>
    <row r="13" spans="1:3" ht="25.5" x14ac:dyDescent="0.25">
      <c r="A13" s="130">
        <v>5</v>
      </c>
      <c r="B13" s="131" t="s">
        <v>834</v>
      </c>
      <c r="C13" s="132" t="s">
        <v>1034</v>
      </c>
    </row>
    <row r="14" spans="1:3" ht="25.5" x14ac:dyDescent="0.25">
      <c r="A14" s="130">
        <v>6</v>
      </c>
      <c r="B14" s="131" t="s">
        <v>835</v>
      </c>
      <c r="C14" s="132" t="s">
        <v>1034</v>
      </c>
    </row>
  </sheetData>
  <sheetProtection algorithmName="SHA-512" hashValue="BjN+Q9rZx6KKql5fyqmOhbSVau/0uVW30GYd5Dzb/U+7AG03/P5m7ur2y9ZBKEXZEWhdTcAvN2JEGTlOO2wUGg==" saltValue="ZYaAfqTjXYJaK751bqeFMw==" spinCount="100000" sheet="1" objects="1" scenarios="1" sort="0" autoFilter="0"/>
  <mergeCells count="1">
    <mergeCell ref="A8:B8"/>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83"/>
  <sheetViews>
    <sheetView workbookViewId="0">
      <selection sqref="A1:A1048576"/>
    </sheetView>
  </sheetViews>
  <sheetFormatPr defaultRowHeight="15" x14ac:dyDescent="0.25"/>
  <cols>
    <col min="1" max="1" width="14.42578125" customWidth="1"/>
    <col min="2" max="2" width="16.42578125" customWidth="1"/>
    <col min="3" max="3" width="20.42578125" customWidth="1"/>
    <col min="4" max="4" width="18.42578125" customWidth="1"/>
    <col min="5" max="5" width="31.42578125" customWidth="1"/>
    <col min="6" max="6" width="37.28515625" customWidth="1"/>
  </cols>
  <sheetData>
    <row r="1" spans="1:8" x14ac:dyDescent="0.25">
      <c r="A1" s="1" t="s">
        <v>453</v>
      </c>
      <c r="B1" s="1" t="s">
        <v>449</v>
      </c>
      <c r="C1" s="1" t="s">
        <v>450</v>
      </c>
      <c r="D1" s="1" t="s">
        <v>451</v>
      </c>
      <c r="E1" s="1" t="s">
        <v>452</v>
      </c>
      <c r="F1" s="1" t="s">
        <v>454</v>
      </c>
      <c r="G1" s="1"/>
      <c r="H1" s="1"/>
    </row>
    <row r="2" spans="1:8" x14ac:dyDescent="0.25">
      <c r="A2" t="s">
        <v>21</v>
      </c>
      <c r="B2" t="s">
        <v>455</v>
      </c>
      <c r="C2" t="s">
        <v>456</v>
      </c>
      <c r="D2" t="s">
        <v>457</v>
      </c>
      <c r="E2" t="s">
        <v>458</v>
      </c>
      <c r="F2" t="s">
        <v>22</v>
      </c>
    </row>
    <row r="3" spans="1:8" x14ac:dyDescent="0.25">
      <c r="A3" t="s">
        <v>183</v>
      </c>
      <c r="B3" t="s">
        <v>455</v>
      </c>
      <c r="C3" t="s">
        <v>456</v>
      </c>
      <c r="D3" t="s">
        <v>459</v>
      </c>
      <c r="E3" t="s">
        <v>460</v>
      </c>
      <c r="F3" t="s">
        <v>184</v>
      </c>
    </row>
    <row r="4" spans="1:8" x14ac:dyDescent="0.25">
      <c r="A4" t="s">
        <v>204</v>
      </c>
      <c r="B4" t="s">
        <v>455</v>
      </c>
      <c r="C4" t="s">
        <v>456</v>
      </c>
      <c r="D4" t="s">
        <v>461</v>
      </c>
      <c r="E4" t="s">
        <v>206</v>
      </c>
      <c r="F4" t="s">
        <v>205</v>
      </c>
    </row>
    <row r="5" spans="1:8" x14ac:dyDescent="0.25">
      <c r="A5" t="s">
        <v>1</v>
      </c>
      <c r="B5" t="s">
        <v>455</v>
      </c>
      <c r="C5" t="s">
        <v>462</v>
      </c>
      <c r="D5" t="s">
        <v>463</v>
      </c>
      <c r="E5" t="s">
        <v>3</v>
      </c>
      <c r="F5" t="s">
        <v>2</v>
      </c>
    </row>
    <row r="6" spans="1:8" x14ac:dyDescent="0.25">
      <c r="A6" t="s">
        <v>152</v>
      </c>
      <c r="B6" t="s">
        <v>455</v>
      </c>
      <c r="C6" t="s">
        <v>462</v>
      </c>
      <c r="D6" t="s">
        <v>464</v>
      </c>
      <c r="E6" t="s">
        <v>154</v>
      </c>
      <c r="F6" t="s">
        <v>153</v>
      </c>
    </row>
    <row r="7" spans="1:8" x14ac:dyDescent="0.25">
      <c r="A7" t="s">
        <v>256</v>
      </c>
      <c r="B7" t="s">
        <v>455</v>
      </c>
      <c r="C7" t="s">
        <v>462</v>
      </c>
      <c r="D7" t="s">
        <v>464</v>
      </c>
      <c r="E7" t="s">
        <v>154</v>
      </c>
      <c r="F7" t="s">
        <v>257</v>
      </c>
    </row>
    <row r="8" spans="1:8" x14ac:dyDescent="0.25">
      <c r="A8" t="s">
        <v>467</v>
      </c>
      <c r="B8" t="s">
        <v>455</v>
      </c>
      <c r="C8" t="s">
        <v>462</v>
      </c>
      <c r="D8" t="s">
        <v>465</v>
      </c>
      <c r="E8" t="s">
        <v>466</v>
      </c>
      <c r="F8" t="s">
        <v>468</v>
      </c>
    </row>
    <row r="9" spans="1:8" x14ac:dyDescent="0.25">
      <c r="A9" t="s">
        <v>192</v>
      </c>
      <c r="B9" t="s">
        <v>455</v>
      </c>
      <c r="C9" t="s">
        <v>469</v>
      </c>
      <c r="D9" t="s">
        <v>470</v>
      </c>
      <c r="E9" t="s">
        <v>194</v>
      </c>
      <c r="F9" t="s">
        <v>193</v>
      </c>
    </row>
    <row r="10" spans="1:8" x14ac:dyDescent="0.25">
      <c r="A10" t="s">
        <v>473</v>
      </c>
      <c r="B10" t="s">
        <v>455</v>
      </c>
      <c r="C10" t="s">
        <v>469</v>
      </c>
      <c r="D10" t="s">
        <v>471</v>
      </c>
      <c r="E10" t="s">
        <v>472</v>
      </c>
      <c r="F10" t="s">
        <v>474</v>
      </c>
    </row>
    <row r="11" spans="1:8" x14ac:dyDescent="0.25">
      <c r="A11" t="s">
        <v>402</v>
      </c>
      <c r="B11" t="s">
        <v>455</v>
      </c>
      <c r="C11" t="s">
        <v>469</v>
      </c>
      <c r="D11" t="s">
        <v>475</v>
      </c>
      <c r="E11" t="s">
        <v>476</v>
      </c>
      <c r="F11" t="s">
        <v>403</v>
      </c>
    </row>
    <row r="12" spans="1:8" x14ac:dyDescent="0.25">
      <c r="A12" t="s">
        <v>15</v>
      </c>
      <c r="B12" t="s">
        <v>455</v>
      </c>
      <c r="C12" t="s">
        <v>477</v>
      </c>
      <c r="D12" t="s">
        <v>478</v>
      </c>
      <c r="E12" t="s">
        <v>479</v>
      </c>
      <c r="F12" t="s">
        <v>16</v>
      </c>
    </row>
    <row r="13" spans="1:8" x14ac:dyDescent="0.25">
      <c r="A13" t="s">
        <v>482</v>
      </c>
      <c r="B13" t="s">
        <v>455</v>
      </c>
      <c r="C13" t="s">
        <v>477</v>
      </c>
      <c r="D13" t="s">
        <v>480</v>
      </c>
      <c r="E13" t="s">
        <v>481</v>
      </c>
      <c r="F13" t="s">
        <v>483</v>
      </c>
    </row>
    <row r="14" spans="1:8" x14ac:dyDescent="0.25">
      <c r="A14" t="s">
        <v>339</v>
      </c>
      <c r="B14" t="s">
        <v>455</v>
      </c>
      <c r="C14" t="s">
        <v>477</v>
      </c>
      <c r="D14" t="s">
        <v>484</v>
      </c>
      <c r="E14" t="s">
        <v>485</v>
      </c>
      <c r="F14" t="s">
        <v>340</v>
      </c>
    </row>
    <row r="15" spans="1:8" x14ac:dyDescent="0.25">
      <c r="A15" t="s">
        <v>489</v>
      </c>
      <c r="B15" t="s">
        <v>455</v>
      </c>
      <c r="C15" t="s">
        <v>486</v>
      </c>
      <c r="D15" t="s">
        <v>487</v>
      </c>
      <c r="E15" t="s">
        <v>488</v>
      </c>
      <c r="F15" t="s">
        <v>490</v>
      </c>
    </row>
    <row r="16" spans="1:8" x14ac:dyDescent="0.25">
      <c r="A16" t="s">
        <v>166</v>
      </c>
      <c r="B16" t="s">
        <v>455</v>
      </c>
      <c r="C16" t="s">
        <v>491</v>
      </c>
      <c r="D16" t="s">
        <v>492</v>
      </c>
      <c r="E16" t="s">
        <v>168</v>
      </c>
      <c r="F16" t="s">
        <v>167</v>
      </c>
    </row>
    <row r="17" spans="1:6" x14ac:dyDescent="0.25">
      <c r="A17" t="s">
        <v>232</v>
      </c>
      <c r="B17" t="s">
        <v>455</v>
      </c>
      <c r="C17" t="s">
        <v>491</v>
      </c>
      <c r="D17" t="s">
        <v>493</v>
      </c>
      <c r="E17" t="s">
        <v>234</v>
      </c>
      <c r="F17" t="s">
        <v>233</v>
      </c>
    </row>
    <row r="18" spans="1:6" x14ac:dyDescent="0.25">
      <c r="A18" t="s">
        <v>79</v>
      </c>
      <c r="B18" t="s">
        <v>455</v>
      </c>
      <c r="C18" t="s">
        <v>494</v>
      </c>
      <c r="D18" t="s">
        <v>292</v>
      </c>
      <c r="E18" t="s">
        <v>81</v>
      </c>
      <c r="F18" t="s">
        <v>80</v>
      </c>
    </row>
    <row r="19" spans="1:6" x14ac:dyDescent="0.25">
      <c r="A19" t="s">
        <v>164</v>
      </c>
      <c r="B19" t="s">
        <v>455</v>
      </c>
      <c r="C19" t="s">
        <v>494</v>
      </c>
      <c r="D19" t="s">
        <v>292</v>
      </c>
      <c r="E19" t="s">
        <v>81</v>
      </c>
      <c r="F19" t="s">
        <v>165</v>
      </c>
    </row>
    <row r="20" spans="1:6" x14ac:dyDescent="0.25">
      <c r="A20" t="s">
        <v>437</v>
      </c>
      <c r="B20" t="s">
        <v>455</v>
      </c>
      <c r="C20" t="s">
        <v>494</v>
      </c>
      <c r="D20" t="s">
        <v>495</v>
      </c>
      <c r="E20" t="s">
        <v>439</v>
      </c>
      <c r="F20" t="s">
        <v>438</v>
      </c>
    </row>
    <row r="21" spans="1:6" x14ac:dyDescent="0.25">
      <c r="A21" t="s">
        <v>229</v>
      </c>
      <c r="B21" t="s">
        <v>496</v>
      </c>
      <c r="C21" t="s">
        <v>497</v>
      </c>
      <c r="D21" t="s">
        <v>498</v>
      </c>
      <c r="E21" t="s">
        <v>231</v>
      </c>
      <c r="F21" t="s">
        <v>230</v>
      </c>
    </row>
    <row r="22" spans="1:6" x14ac:dyDescent="0.25">
      <c r="A22" t="s">
        <v>30</v>
      </c>
      <c r="B22" t="s">
        <v>496</v>
      </c>
      <c r="C22" t="s">
        <v>497</v>
      </c>
      <c r="D22" t="s">
        <v>499</v>
      </c>
      <c r="E22" t="s">
        <v>32</v>
      </c>
      <c r="F22" t="s">
        <v>31</v>
      </c>
    </row>
    <row r="23" spans="1:6" x14ac:dyDescent="0.25">
      <c r="A23" t="s">
        <v>294</v>
      </c>
      <c r="B23" t="s">
        <v>496</v>
      </c>
      <c r="C23" t="s">
        <v>497</v>
      </c>
      <c r="D23" t="s">
        <v>499</v>
      </c>
      <c r="E23" t="s">
        <v>32</v>
      </c>
      <c r="F23" t="s">
        <v>295</v>
      </c>
    </row>
    <row r="24" spans="1:6" x14ac:dyDescent="0.25">
      <c r="A24" t="s">
        <v>388</v>
      </c>
      <c r="B24" t="s">
        <v>496</v>
      </c>
      <c r="C24" t="s">
        <v>497</v>
      </c>
      <c r="D24" t="s">
        <v>500</v>
      </c>
      <c r="E24" t="s">
        <v>390</v>
      </c>
      <c r="F24" t="s">
        <v>389</v>
      </c>
    </row>
    <row r="25" spans="1:6" x14ac:dyDescent="0.25">
      <c r="A25" t="s">
        <v>421</v>
      </c>
      <c r="B25" t="s">
        <v>496</v>
      </c>
      <c r="C25" t="s">
        <v>497</v>
      </c>
      <c r="D25" t="s">
        <v>501</v>
      </c>
      <c r="E25" t="s">
        <v>423</v>
      </c>
      <c r="F25" t="s">
        <v>422</v>
      </c>
    </row>
    <row r="26" spans="1:6" x14ac:dyDescent="0.25">
      <c r="A26" t="s">
        <v>171</v>
      </c>
      <c r="B26" t="s">
        <v>496</v>
      </c>
      <c r="C26" t="s">
        <v>502</v>
      </c>
      <c r="D26" t="s">
        <v>503</v>
      </c>
      <c r="E26" t="s">
        <v>173</v>
      </c>
      <c r="F26" t="s">
        <v>172</v>
      </c>
    </row>
    <row r="27" spans="1:6" x14ac:dyDescent="0.25">
      <c r="A27" t="s">
        <v>251</v>
      </c>
      <c r="B27" t="s">
        <v>496</v>
      </c>
      <c r="C27" t="s">
        <v>502</v>
      </c>
      <c r="D27" t="s">
        <v>503</v>
      </c>
      <c r="E27" t="s">
        <v>173</v>
      </c>
      <c r="F27" t="s">
        <v>252</v>
      </c>
    </row>
    <row r="28" spans="1:6" x14ac:dyDescent="0.25">
      <c r="A28" t="s">
        <v>506</v>
      </c>
      <c r="B28" t="s">
        <v>496</v>
      </c>
      <c r="C28" t="s">
        <v>502</v>
      </c>
      <c r="D28" t="s">
        <v>504</v>
      </c>
      <c r="E28" t="s">
        <v>505</v>
      </c>
      <c r="F28" t="s">
        <v>507</v>
      </c>
    </row>
    <row r="29" spans="1:6" x14ac:dyDescent="0.25">
      <c r="A29" t="s">
        <v>508</v>
      </c>
      <c r="B29" t="s">
        <v>496</v>
      </c>
      <c r="C29" t="s">
        <v>502</v>
      </c>
      <c r="D29" t="s">
        <v>504</v>
      </c>
      <c r="E29" t="s">
        <v>505</v>
      </c>
      <c r="F29" t="s">
        <v>509</v>
      </c>
    </row>
    <row r="30" spans="1:6" x14ac:dyDescent="0.25">
      <c r="A30" t="s">
        <v>510</v>
      </c>
      <c r="B30" t="s">
        <v>496</v>
      </c>
      <c r="C30" t="s">
        <v>502</v>
      </c>
      <c r="D30" t="s">
        <v>504</v>
      </c>
      <c r="E30" t="s">
        <v>505</v>
      </c>
      <c r="F30" t="s">
        <v>511</v>
      </c>
    </row>
    <row r="31" spans="1:6" x14ac:dyDescent="0.25">
      <c r="A31" t="s">
        <v>155</v>
      </c>
      <c r="B31" t="s">
        <v>496</v>
      </c>
      <c r="C31" t="s">
        <v>502</v>
      </c>
      <c r="D31" t="s">
        <v>512</v>
      </c>
      <c r="E31" t="s">
        <v>157</v>
      </c>
      <c r="F31" t="s">
        <v>156</v>
      </c>
    </row>
    <row r="32" spans="1:6" x14ac:dyDescent="0.25">
      <c r="A32" t="s">
        <v>411</v>
      </c>
      <c r="B32" t="s">
        <v>496</v>
      </c>
      <c r="C32" t="s">
        <v>513</v>
      </c>
      <c r="D32" t="s">
        <v>514</v>
      </c>
      <c r="E32" t="s">
        <v>515</v>
      </c>
      <c r="F32" t="s">
        <v>516</v>
      </c>
    </row>
    <row r="33" spans="1:6" x14ac:dyDescent="0.25">
      <c r="A33" t="s">
        <v>430</v>
      </c>
      <c r="B33" t="s">
        <v>496</v>
      </c>
      <c r="C33" t="s">
        <v>513</v>
      </c>
      <c r="D33" t="s">
        <v>514</v>
      </c>
      <c r="E33" t="s">
        <v>515</v>
      </c>
      <c r="F33" t="s">
        <v>431</v>
      </c>
    </row>
    <row r="34" spans="1:6" x14ac:dyDescent="0.25">
      <c r="A34" t="s">
        <v>61</v>
      </c>
      <c r="B34" t="s">
        <v>496</v>
      </c>
      <c r="C34" t="s">
        <v>517</v>
      </c>
      <c r="D34" t="s">
        <v>518</v>
      </c>
      <c r="E34" t="s">
        <v>63</v>
      </c>
      <c r="F34" t="s">
        <v>62</v>
      </c>
    </row>
    <row r="35" spans="1:6" x14ac:dyDescent="0.25">
      <c r="A35" t="s">
        <v>371</v>
      </c>
      <c r="B35" t="s">
        <v>496</v>
      </c>
      <c r="C35" t="s">
        <v>517</v>
      </c>
      <c r="D35" t="s">
        <v>518</v>
      </c>
      <c r="E35" t="s">
        <v>63</v>
      </c>
      <c r="F35" t="s">
        <v>372</v>
      </c>
    </row>
    <row r="36" spans="1:6" x14ac:dyDescent="0.25">
      <c r="A36" t="s">
        <v>101</v>
      </c>
      <c r="B36" t="s">
        <v>496</v>
      </c>
      <c r="C36" t="s">
        <v>517</v>
      </c>
      <c r="D36" t="s">
        <v>519</v>
      </c>
      <c r="E36" t="s">
        <v>103</v>
      </c>
      <c r="F36" t="s">
        <v>102</v>
      </c>
    </row>
    <row r="37" spans="1:6" x14ac:dyDescent="0.25">
      <c r="A37" t="s">
        <v>235</v>
      </c>
      <c r="B37" t="s">
        <v>496</v>
      </c>
      <c r="C37" t="s">
        <v>517</v>
      </c>
      <c r="D37" t="s">
        <v>519</v>
      </c>
      <c r="E37" t="s">
        <v>103</v>
      </c>
      <c r="F37" t="s">
        <v>236</v>
      </c>
    </row>
    <row r="38" spans="1:6" x14ac:dyDescent="0.25">
      <c r="A38" t="s">
        <v>522</v>
      </c>
      <c r="B38" t="s">
        <v>496</v>
      </c>
      <c r="C38" t="s">
        <v>517</v>
      </c>
      <c r="D38" t="s">
        <v>520</v>
      </c>
      <c r="E38" t="s">
        <v>521</v>
      </c>
      <c r="F38" t="s">
        <v>523</v>
      </c>
    </row>
    <row r="39" spans="1:6" x14ac:dyDescent="0.25">
      <c r="A39" t="s">
        <v>98</v>
      </c>
      <c r="B39" t="s">
        <v>496</v>
      </c>
      <c r="C39" t="s">
        <v>524</v>
      </c>
      <c r="D39" t="s">
        <v>525</v>
      </c>
      <c r="E39" t="s">
        <v>100</v>
      </c>
      <c r="F39" t="s">
        <v>99</v>
      </c>
    </row>
    <row r="40" spans="1:6" x14ac:dyDescent="0.25">
      <c r="A40" t="s">
        <v>368</v>
      </c>
      <c r="B40" t="s">
        <v>496</v>
      </c>
      <c r="C40" t="s">
        <v>524</v>
      </c>
      <c r="D40" t="s">
        <v>526</v>
      </c>
      <c r="E40" t="s">
        <v>370</v>
      </c>
      <c r="F40" t="s">
        <v>369</v>
      </c>
    </row>
    <row r="41" spans="1:6" x14ac:dyDescent="0.25">
      <c r="A41" t="s">
        <v>169</v>
      </c>
      <c r="B41" t="s">
        <v>496</v>
      </c>
      <c r="C41" t="s">
        <v>524</v>
      </c>
      <c r="D41" t="s">
        <v>527</v>
      </c>
      <c r="E41" t="s">
        <v>51</v>
      </c>
      <c r="F41" t="s">
        <v>170</v>
      </c>
    </row>
    <row r="42" spans="1:6" x14ac:dyDescent="0.25">
      <c r="A42" t="s">
        <v>49</v>
      </c>
      <c r="B42" t="s">
        <v>496</v>
      </c>
      <c r="C42" t="s">
        <v>524</v>
      </c>
      <c r="D42" t="s">
        <v>527</v>
      </c>
      <c r="E42" t="s">
        <v>51</v>
      </c>
      <c r="F42" t="s">
        <v>50</v>
      </c>
    </row>
    <row r="43" spans="1:6" x14ac:dyDescent="0.25">
      <c r="A43" t="s">
        <v>143</v>
      </c>
      <c r="B43" t="s">
        <v>496</v>
      </c>
      <c r="C43" t="s">
        <v>524</v>
      </c>
      <c r="D43" t="s">
        <v>528</v>
      </c>
      <c r="E43" t="s">
        <v>145</v>
      </c>
      <c r="F43" t="s">
        <v>144</v>
      </c>
    </row>
    <row r="44" spans="1:6" x14ac:dyDescent="0.25">
      <c r="A44" t="s">
        <v>185</v>
      </c>
      <c r="B44" t="s">
        <v>496</v>
      </c>
      <c r="C44" t="s">
        <v>524</v>
      </c>
      <c r="D44" t="s">
        <v>528</v>
      </c>
      <c r="E44" t="s">
        <v>145</v>
      </c>
      <c r="F44" t="s">
        <v>186</v>
      </c>
    </row>
    <row r="45" spans="1:6" x14ac:dyDescent="0.25">
      <c r="A45" t="s">
        <v>82</v>
      </c>
      <c r="B45" t="s">
        <v>496</v>
      </c>
      <c r="C45" t="s">
        <v>529</v>
      </c>
      <c r="D45" t="s">
        <v>530</v>
      </c>
      <c r="E45" t="s">
        <v>84</v>
      </c>
      <c r="F45" t="s">
        <v>83</v>
      </c>
    </row>
    <row r="46" spans="1:6" x14ac:dyDescent="0.25">
      <c r="A46" t="s">
        <v>107</v>
      </c>
      <c r="B46" t="s">
        <v>496</v>
      </c>
      <c r="C46" t="s">
        <v>529</v>
      </c>
      <c r="D46" t="s">
        <v>531</v>
      </c>
      <c r="E46" t="s">
        <v>109</v>
      </c>
      <c r="F46" t="s">
        <v>108</v>
      </c>
    </row>
    <row r="47" spans="1:6" x14ac:dyDescent="0.25">
      <c r="A47" t="s">
        <v>344</v>
      </c>
      <c r="B47" t="s">
        <v>496</v>
      </c>
      <c r="C47" t="s">
        <v>529</v>
      </c>
      <c r="D47" t="s">
        <v>531</v>
      </c>
      <c r="E47" t="s">
        <v>109</v>
      </c>
      <c r="F47" t="s">
        <v>345</v>
      </c>
    </row>
    <row r="48" spans="1:6" x14ac:dyDescent="0.25">
      <c r="A48" t="s">
        <v>180</v>
      </c>
      <c r="B48" t="s">
        <v>496</v>
      </c>
      <c r="C48" t="s">
        <v>529</v>
      </c>
      <c r="D48" t="s">
        <v>532</v>
      </c>
      <c r="E48" t="s">
        <v>182</v>
      </c>
      <c r="F48" t="s">
        <v>181</v>
      </c>
    </row>
    <row r="49" spans="1:6" x14ac:dyDescent="0.25">
      <c r="A49" t="s">
        <v>126</v>
      </c>
      <c r="B49" t="s">
        <v>496</v>
      </c>
      <c r="C49" t="s">
        <v>529</v>
      </c>
      <c r="D49" t="s">
        <v>533</v>
      </c>
      <c r="E49" t="s">
        <v>128</v>
      </c>
      <c r="F49" t="s">
        <v>127</v>
      </c>
    </row>
    <row r="50" spans="1:6" x14ac:dyDescent="0.25">
      <c r="A50" t="s">
        <v>246</v>
      </c>
      <c r="B50" t="s">
        <v>534</v>
      </c>
      <c r="C50" t="s">
        <v>535</v>
      </c>
      <c r="D50" t="s">
        <v>536</v>
      </c>
      <c r="E50" t="s">
        <v>248</v>
      </c>
      <c r="F50" t="s">
        <v>247</v>
      </c>
    </row>
    <row r="51" spans="1:6" x14ac:dyDescent="0.25">
      <c r="A51" t="s">
        <v>399</v>
      </c>
      <c r="B51" t="s">
        <v>534</v>
      </c>
      <c r="C51" t="s">
        <v>535</v>
      </c>
      <c r="D51" t="s">
        <v>537</v>
      </c>
      <c r="E51" t="s">
        <v>401</v>
      </c>
      <c r="F51" t="s">
        <v>400</v>
      </c>
    </row>
    <row r="52" spans="1:6" x14ac:dyDescent="0.25">
      <c r="A52" t="s">
        <v>391</v>
      </c>
      <c r="B52" t="s">
        <v>534</v>
      </c>
      <c r="C52" t="s">
        <v>535</v>
      </c>
      <c r="D52" t="s">
        <v>538</v>
      </c>
      <c r="E52" t="s">
        <v>393</v>
      </c>
      <c r="F52" t="s">
        <v>392</v>
      </c>
    </row>
    <row r="53" spans="1:6" x14ac:dyDescent="0.25">
      <c r="A53" t="s">
        <v>432</v>
      </c>
      <c r="B53" t="s">
        <v>534</v>
      </c>
      <c r="C53" t="s">
        <v>539</v>
      </c>
      <c r="D53" t="s">
        <v>540</v>
      </c>
      <c r="E53" t="s">
        <v>434</v>
      </c>
      <c r="F53" t="s">
        <v>433</v>
      </c>
    </row>
    <row r="54" spans="1:6" x14ac:dyDescent="0.25">
      <c r="A54" t="s">
        <v>149</v>
      </c>
      <c r="B54" t="s">
        <v>534</v>
      </c>
      <c r="C54" t="s">
        <v>539</v>
      </c>
      <c r="D54" t="s">
        <v>541</v>
      </c>
      <c r="E54" t="s">
        <v>151</v>
      </c>
      <c r="F54" t="s">
        <v>150</v>
      </c>
    </row>
    <row r="55" spans="1:6" x14ac:dyDescent="0.25">
      <c r="A55" t="s">
        <v>64</v>
      </c>
      <c r="B55" t="s">
        <v>534</v>
      </c>
      <c r="C55" t="s">
        <v>542</v>
      </c>
      <c r="D55" t="s">
        <v>543</v>
      </c>
      <c r="E55" t="s">
        <v>66</v>
      </c>
      <c r="F55" t="s">
        <v>65</v>
      </c>
    </row>
    <row r="56" spans="1:6" x14ac:dyDescent="0.25">
      <c r="A56" t="s">
        <v>52</v>
      </c>
      <c r="B56" t="s">
        <v>534</v>
      </c>
      <c r="C56" t="s">
        <v>542</v>
      </c>
      <c r="D56" t="s">
        <v>544</v>
      </c>
      <c r="E56" t="s">
        <v>54</v>
      </c>
      <c r="F56" t="s">
        <v>53</v>
      </c>
    </row>
    <row r="57" spans="1:6" x14ac:dyDescent="0.25">
      <c r="A57" t="s">
        <v>88</v>
      </c>
      <c r="B57" t="s">
        <v>534</v>
      </c>
      <c r="C57" t="s">
        <v>542</v>
      </c>
      <c r="D57" t="s">
        <v>544</v>
      </c>
      <c r="E57" t="s">
        <v>54</v>
      </c>
      <c r="F57" t="s">
        <v>89</v>
      </c>
    </row>
    <row r="58" spans="1:6" x14ac:dyDescent="0.25">
      <c r="A58" t="s">
        <v>548</v>
      </c>
      <c r="B58" t="s">
        <v>534</v>
      </c>
      <c r="C58" t="s">
        <v>545</v>
      </c>
      <c r="D58" t="s">
        <v>546</v>
      </c>
      <c r="E58" t="s">
        <v>547</v>
      </c>
      <c r="F58" t="s">
        <v>549</v>
      </c>
    </row>
    <row r="59" spans="1:6" x14ac:dyDescent="0.25">
      <c r="A59" t="s">
        <v>550</v>
      </c>
      <c r="B59" t="s">
        <v>534</v>
      </c>
      <c r="C59" t="s">
        <v>545</v>
      </c>
      <c r="D59" t="s">
        <v>546</v>
      </c>
      <c r="E59" t="s">
        <v>547</v>
      </c>
      <c r="F59" t="s">
        <v>551</v>
      </c>
    </row>
    <row r="60" spans="1:6" x14ac:dyDescent="0.25">
      <c r="A60" t="s">
        <v>137</v>
      </c>
      <c r="B60" t="s">
        <v>534</v>
      </c>
      <c r="C60" t="s">
        <v>552</v>
      </c>
      <c r="D60" t="s">
        <v>553</v>
      </c>
      <c r="E60" t="s">
        <v>139</v>
      </c>
      <c r="F60" t="s">
        <v>138</v>
      </c>
    </row>
    <row r="61" spans="1:6" x14ac:dyDescent="0.25">
      <c r="A61" t="s">
        <v>190</v>
      </c>
      <c r="B61" t="s">
        <v>534</v>
      </c>
      <c r="C61" t="s">
        <v>552</v>
      </c>
      <c r="D61" t="s">
        <v>553</v>
      </c>
      <c r="E61" t="s">
        <v>139</v>
      </c>
      <c r="F61" t="s">
        <v>191</v>
      </c>
    </row>
    <row r="62" spans="1:6" x14ac:dyDescent="0.25">
      <c r="A62" t="s">
        <v>260</v>
      </c>
      <c r="B62" t="s">
        <v>534</v>
      </c>
      <c r="C62" t="s">
        <v>552</v>
      </c>
      <c r="D62" t="s">
        <v>553</v>
      </c>
      <c r="E62" t="s">
        <v>139</v>
      </c>
      <c r="F62" t="s">
        <v>261</v>
      </c>
    </row>
    <row r="63" spans="1:6" x14ac:dyDescent="0.25">
      <c r="A63" t="s">
        <v>104</v>
      </c>
      <c r="B63" t="s">
        <v>534</v>
      </c>
      <c r="C63" t="s">
        <v>554</v>
      </c>
      <c r="D63" t="s">
        <v>555</v>
      </c>
      <c r="E63" t="s">
        <v>106</v>
      </c>
      <c r="F63" t="s">
        <v>105</v>
      </c>
    </row>
    <row r="64" spans="1:6" x14ac:dyDescent="0.25">
      <c r="A64" t="s">
        <v>556</v>
      </c>
      <c r="B64" t="s">
        <v>534</v>
      </c>
      <c r="C64" t="s">
        <v>554</v>
      </c>
      <c r="D64" t="s">
        <v>555</v>
      </c>
      <c r="E64" t="s">
        <v>106</v>
      </c>
      <c r="F64" t="s">
        <v>557</v>
      </c>
    </row>
    <row r="65" spans="1:6" x14ac:dyDescent="0.25">
      <c r="A65" t="s">
        <v>275</v>
      </c>
      <c r="B65" t="s">
        <v>534</v>
      </c>
      <c r="C65" t="s">
        <v>554</v>
      </c>
      <c r="D65" t="s">
        <v>555</v>
      </c>
      <c r="E65" t="s">
        <v>106</v>
      </c>
      <c r="F65" t="s">
        <v>276</v>
      </c>
    </row>
    <row r="66" spans="1:6" x14ac:dyDescent="0.25">
      <c r="A66" t="s">
        <v>558</v>
      </c>
      <c r="B66" t="s">
        <v>534</v>
      </c>
      <c r="C66" t="s">
        <v>554</v>
      </c>
      <c r="D66" t="s">
        <v>555</v>
      </c>
      <c r="E66" t="s">
        <v>106</v>
      </c>
      <c r="F66" t="s">
        <v>559</v>
      </c>
    </row>
    <row r="67" spans="1:6" x14ac:dyDescent="0.25">
      <c r="A67" t="s">
        <v>174</v>
      </c>
      <c r="B67" t="s">
        <v>534</v>
      </c>
      <c r="C67" t="s">
        <v>560</v>
      </c>
      <c r="D67" t="s">
        <v>561</v>
      </c>
      <c r="E67" t="s">
        <v>176</v>
      </c>
      <c r="F67" t="s">
        <v>175</v>
      </c>
    </row>
    <row r="68" spans="1:6" x14ac:dyDescent="0.25">
      <c r="A68" t="s">
        <v>243</v>
      </c>
      <c r="B68" t="s">
        <v>534</v>
      </c>
      <c r="C68" t="s">
        <v>562</v>
      </c>
      <c r="D68" t="s">
        <v>563</v>
      </c>
      <c r="E68" t="s">
        <v>245</v>
      </c>
      <c r="F68" t="s">
        <v>244</v>
      </c>
    </row>
    <row r="69" spans="1:6" x14ac:dyDescent="0.25">
      <c r="A69" t="s">
        <v>67</v>
      </c>
      <c r="B69" t="s">
        <v>534</v>
      </c>
      <c r="C69" t="s">
        <v>564</v>
      </c>
      <c r="D69" t="s">
        <v>565</v>
      </c>
      <c r="E69" t="s">
        <v>69</v>
      </c>
      <c r="F69" t="s">
        <v>68</v>
      </c>
    </row>
    <row r="70" spans="1:6" x14ac:dyDescent="0.25">
      <c r="A70" t="s">
        <v>177</v>
      </c>
      <c r="B70" t="s">
        <v>534</v>
      </c>
      <c r="C70" t="s">
        <v>564</v>
      </c>
      <c r="D70" t="s">
        <v>566</v>
      </c>
      <c r="E70" t="s">
        <v>179</v>
      </c>
      <c r="F70" t="s">
        <v>178</v>
      </c>
    </row>
    <row r="71" spans="1:6" x14ac:dyDescent="0.25">
      <c r="A71" t="s">
        <v>380</v>
      </c>
      <c r="B71" t="s">
        <v>534</v>
      </c>
      <c r="C71" t="s">
        <v>567</v>
      </c>
      <c r="D71" t="s">
        <v>568</v>
      </c>
      <c r="E71" t="s">
        <v>382</v>
      </c>
      <c r="F71" t="s">
        <v>381</v>
      </c>
    </row>
    <row r="72" spans="1:6" x14ac:dyDescent="0.25">
      <c r="A72" t="s">
        <v>569</v>
      </c>
      <c r="B72" t="s">
        <v>534</v>
      </c>
      <c r="C72" t="s">
        <v>567</v>
      </c>
      <c r="D72" t="s">
        <v>568</v>
      </c>
      <c r="E72" t="s">
        <v>382</v>
      </c>
      <c r="F72" t="s">
        <v>570</v>
      </c>
    </row>
    <row r="73" spans="1:6" x14ac:dyDescent="0.25">
      <c r="A73" t="s">
        <v>95</v>
      </c>
      <c r="B73" t="s">
        <v>534</v>
      </c>
      <c r="C73" t="s">
        <v>571</v>
      </c>
      <c r="D73" t="s">
        <v>572</v>
      </c>
      <c r="E73" t="s">
        <v>97</v>
      </c>
      <c r="F73" t="s">
        <v>96</v>
      </c>
    </row>
    <row r="74" spans="1:6" x14ac:dyDescent="0.25">
      <c r="A74" t="s">
        <v>330</v>
      </c>
      <c r="B74" t="s">
        <v>534</v>
      </c>
      <c r="C74" t="s">
        <v>571</v>
      </c>
      <c r="D74" t="s">
        <v>572</v>
      </c>
      <c r="E74" t="s">
        <v>97</v>
      </c>
      <c r="F74" t="s">
        <v>331</v>
      </c>
    </row>
    <row r="75" spans="1:6" x14ac:dyDescent="0.25">
      <c r="A75" t="s">
        <v>321</v>
      </c>
      <c r="B75" t="s">
        <v>534</v>
      </c>
      <c r="C75" t="s">
        <v>571</v>
      </c>
      <c r="D75" t="s">
        <v>573</v>
      </c>
      <c r="E75" t="s">
        <v>323</v>
      </c>
      <c r="F75" t="s">
        <v>322</v>
      </c>
    </row>
    <row r="76" spans="1:6" x14ac:dyDescent="0.25">
      <c r="A76" t="s">
        <v>216</v>
      </c>
      <c r="B76" t="s">
        <v>534</v>
      </c>
      <c r="C76" t="s">
        <v>571</v>
      </c>
      <c r="D76" t="s">
        <v>574</v>
      </c>
      <c r="E76" t="s">
        <v>218</v>
      </c>
      <c r="F76" t="s">
        <v>217</v>
      </c>
    </row>
    <row r="77" spans="1:6" x14ac:dyDescent="0.25">
      <c r="A77" t="s">
        <v>427</v>
      </c>
      <c r="B77" t="s">
        <v>534</v>
      </c>
      <c r="C77" t="s">
        <v>571</v>
      </c>
      <c r="D77" t="s">
        <v>575</v>
      </c>
      <c r="E77" t="s">
        <v>429</v>
      </c>
      <c r="F77" t="s">
        <v>428</v>
      </c>
    </row>
    <row r="78" spans="1:6" x14ac:dyDescent="0.25">
      <c r="A78" t="s">
        <v>578</v>
      </c>
      <c r="B78" t="s">
        <v>534</v>
      </c>
      <c r="C78" t="s">
        <v>576</v>
      </c>
      <c r="D78" t="s">
        <v>577</v>
      </c>
      <c r="E78" t="s">
        <v>317</v>
      </c>
      <c r="F78" t="s">
        <v>579</v>
      </c>
    </row>
    <row r="79" spans="1:6" x14ac:dyDescent="0.25">
      <c r="A79" t="s">
        <v>315</v>
      </c>
      <c r="B79" t="s">
        <v>534</v>
      </c>
      <c r="C79" t="s">
        <v>576</v>
      </c>
      <c r="D79" t="s">
        <v>577</v>
      </c>
      <c r="E79" t="s">
        <v>317</v>
      </c>
      <c r="F79" t="s">
        <v>316</v>
      </c>
    </row>
    <row r="80" spans="1:6" x14ac:dyDescent="0.25">
      <c r="A80" t="s">
        <v>129</v>
      </c>
      <c r="B80" t="s">
        <v>580</v>
      </c>
      <c r="C80" t="s">
        <v>581</v>
      </c>
      <c r="D80" t="s">
        <v>582</v>
      </c>
      <c r="E80" t="s">
        <v>131</v>
      </c>
      <c r="F80" t="s">
        <v>130</v>
      </c>
    </row>
    <row r="81" spans="1:6" x14ac:dyDescent="0.25">
      <c r="A81" t="s">
        <v>337</v>
      </c>
      <c r="B81" t="s">
        <v>580</v>
      </c>
      <c r="C81" t="s">
        <v>581</v>
      </c>
      <c r="D81" t="s">
        <v>582</v>
      </c>
      <c r="E81" t="s">
        <v>131</v>
      </c>
      <c r="F81" t="s">
        <v>338</v>
      </c>
    </row>
    <row r="82" spans="1:6" x14ac:dyDescent="0.25">
      <c r="A82" t="s">
        <v>158</v>
      </c>
      <c r="B82" t="s">
        <v>583</v>
      </c>
      <c r="C82" t="s">
        <v>581</v>
      </c>
      <c r="D82" t="s">
        <v>584</v>
      </c>
      <c r="E82" t="s">
        <v>160</v>
      </c>
      <c r="F82" t="s">
        <v>159</v>
      </c>
    </row>
    <row r="83" spans="1:6" x14ac:dyDescent="0.25">
      <c r="A83" t="s">
        <v>332</v>
      </c>
      <c r="B83" t="s">
        <v>583</v>
      </c>
      <c r="C83" t="s">
        <v>581</v>
      </c>
      <c r="D83" t="s">
        <v>585</v>
      </c>
      <c r="E83" t="s">
        <v>586</v>
      </c>
      <c r="F83" t="s">
        <v>333</v>
      </c>
    </row>
    <row r="84" spans="1:6" x14ac:dyDescent="0.25">
      <c r="A84" t="s">
        <v>444</v>
      </c>
      <c r="B84" t="s">
        <v>583</v>
      </c>
      <c r="C84" t="s">
        <v>581</v>
      </c>
      <c r="D84" t="s">
        <v>585</v>
      </c>
      <c r="E84" t="s">
        <v>586</v>
      </c>
      <c r="F84" t="s">
        <v>445</v>
      </c>
    </row>
    <row r="85" spans="1:6" x14ac:dyDescent="0.25">
      <c r="A85" t="s">
        <v>85</v>
      </c>
      <c r="B85" t="s">
        <v>583</v>
      </c>
      <c r="C85" t="s">
        <v>587</v>
      </c>
      <c r="D85" t="s">
        <v>588</v>
      </c>
      <c r="E85" t="s">
        <v>87</v>
      </c>
      <c r="F85" t="s">
        <v>86</v>
      </c>
    </row>
    <row r="86" spans="1:6" x14ac:dyDescent="0.25">
      <c r="A86" t="s">
        <v>93</v>
      </c>
      <c r="B86" t="s">
        <v>583</v>
      </c>
      <c r="C86" t="s">
        <v>587</v>
      </c>
      <c r="D86" t="s">
        <v>588</v>
      </c>
      <c r="E86" t="s">
        <v>87</v>
      </c>
      <c r="F86" t="s">
        <v>94</v>
      </c>
    </row>
    <row r="87" spans="1:6" x14ac:dyDescent="0.25">
      <c r="A87" t="s">
        <v>277</v>
      </c>
      <c r="B87" t="s">
        <v>583</v>
      </c>
      <c r="C87" t="s">
        <v>587</v>
      </c>
      <c r="D87" t="s">
        <v>589</v>
      </c>
      <c r="E87" t="s">
        <v>279</v>
      </c>
      <c r="F87" t="s">
        <v>278</v>
      </c>
    </row>
    <row r="88" spans="1:6" x14ac:dyDescent="0.25">
      <c r="A88" t="s">
        <v>73</v>
      </c>
      <c r="B88" t="s">
        <v>583</v>
      </c>
      <c r="C88" t="s">
        <v>587</v>
      </c>
      <c r="D88" t="s">
        <v>590</v>
      </c>
      <c r="E88" t="s">
        <v>75</v>
      </c>
      <c r="F88" t="s">
        <v>74</v>
      </c>
    </row>
    <row r="89" spans="1:6" x14ac:dyDescent="0.25">
      <c r="A89" t="s">
        <v>591</v>
      </c>
      <c r="B89" t="s">
        <v>583</v>
      </c>
      <c r="C89" t="s">
        <v>587</v>
      </c>
      <c r="D89" t="s">
        <v>590</v>
      </c>
      <c r="E89" t="s">
        <v>75</v>
      </c>
      <c r="F89" t="s">
        <v>592</v>
      </c>
    </row>
    <row r="90" spans="1:6" x14ac:dyDescent="0.25">
      <c r="A90" t="s">
        <v>240</v>
      </c>
      <c r="B90" t="s">
        <v>583</v>
      </c>
      <c r="C90" t="s">
        <v>587</v>
      </c>
      <c r="D90" t="s">
        <v>593</v>
      </c>
      <c r="E90" t="s">
        <v>242</v>
      </c>
      <c r="F90" t="s">
        <v>241</v>
      </c>
    </row>
    <row r="91" spans="1:6" x14ac:dyDescent="0.25">
      <c r="A91" t="s">
        <v>237</v>
      </c>
      <c r="B91" t="s">
        <v>583</v>
      </c>
      <c r="C91" t="s">
        <v>587</v>
      </c>
      <c r="D91" t="s">
        <v>594</v>
      </c>
      <c r="E91" t="s">
        <v>239</v>
      </c>
      <c r="F91" t="s">
        <v>238</v>
      </c>
    </row>
    <row r="92" spans="1:6" x14ac:dyDescent="0.25">
      <c r="A92" t="s">
        <v>119</v>
      </c>
      <c r="B92" t="s">
        <v>583</v>
      </c>
      <c r="C92" t="s">
        <v>587</v>
      </c>
      <c r="D92" t="s">
        <v>595</v>
      </c>
      <c r="E92" t="s">
        <v>121</v>
      </c>
      <c r="F92" t="s">
        <v>120</v>
      </c>
    </row>
    <row r="93" spans="1:6" x14ac:dyDescent="0.25">
      <c r="A93" t="s">
        <v>335</v>
      </c>
      <c r="B93" t="s">
        <v>583</v>
      </c>
      <c r="C93" t="s">
        <v>587</v>
      </c>
      <c r="D93" t="s">
        <v>595</v>
      </c>
      <c r="E93" t="s">
        <v>121</v>
      </c>
      <c r="F93" t="s">
        <v>336</v>
      </c>
    </row>
    <row r="94" spans="1:6" x14ac:dyDescent="0.25">
      <c r="A94" t="s">
        <v>365</v>
      </c>
      <c r="B94" t="s">
        <v>583</v>
      </c>
      <c r="C94" t="s">
        <v>587</v>
      </c>
      <c r="D94" t="s">
        <v>596</v>
      </c>
      <c r="E94" t="s">
        <v>367</v>
      </c>
      <c r="F94" t="s">
        <v>366</v>
      </c>
    </row>
    <row r="95" spans="1:6" x14ac:dyDescent="0.25">
      <c r="A95" t="s">
        <v>375</v>
      </c>
      <c r="B95" t="s">
        <v>583</v>
      </c>
      <c r="C95" t="s">
        <v>587</v>
      </c>
      <c r="D95" t="s">
        <v>596</v>
      </c>
      <c r="E95" t="s">
        <v>367</v>
      </c>
      <c r="F95" t="s">
        <v>376</v>
      </c>
    </row>
    <row r="96" spans="1:6" x14ac:dyDescent="0.25">
      <c r="A96" t="s">
        <v>324</v>
      </c>
      <c r="B96" t="s">
        <v>583</v>
      </c>
      <c r="C96" t="s">
        <v>587</v>
      </c>
      <c r="D96" t="s">
        <v>597</v>
      </c>
      <c r="E96" t="s">
        <v>326</v>
      </c>
      <c r="F96" t="s">
        <v>325</v>
      </c>
    </row>
    <row r="97" spans="1:6" x14ac:dyDescent="0.25">
      <c r="A97" t="s">
        <v>12</v>
      </c>
      <c r="B97" t="s">
        <v>583</v>
      </c>
      <c r="C97" t="s">
        <v>598</v>
      </c>
      <c r="D97" t="s">
        <v>599</v>
      </c>
      <c r="E97" t="s">
        <v>14</v>
      </c>
      <c r="F97" t="s">
        <v>13</v>
      </c>
    </row>
    <row r="98" spans="1:6" x14ac:dyDescent="0.25">
      <c r="A98" t="s">
        <v>602</v>
      </c>
      <c r="B98" t="s">
        <v>583</v>
      </c>
      <c r="C98" t="s">
        <v>598</v>
      </c>
      <c r="D98" t="s">
        <v>600</v>
      </c>
      <c r="E98" t="s">
        <v>601</v>
      </c>
      <c r="F98" t="s">
        <v>603</v>
      </c>
    </row>
    <row r="99" spans="1:6" x14ac:dyDescent="0.25">
      <c r="A99" t="s">
        <v>90</v>
      </c>
      <c r="B99" t="s">
        <v>583</v>
      </c>
      <c r="C99" t="s">
        <v>598</v>
      </c>
      <c r="D99" t="s">
        <v>600</v>
      </c>
      <c r="E99" t="s">
        <v>601</v>
      </c>
      <c r="F99" t="s">
        <v>91</v>
      </c>
    </row>
    <row r="100" spans="1:6" x14ac:dyDescent="0.25">
      <c r="A100" t="s">
        <v>224</v>
      </c>
      <c r="B100" t="s">
        <v>583</v>
      </c>
      <c r="C100" t="s">
        <v>598</v>
      </c>
      <c r="D100" t="s">
        <v>604</v>
      </c>
      <c r="E100" t="s">
        <v>226</v>
      </c>
      <c r="F100" t="s">
        <v>225</v>
      </c>
    </row>
    <row r="101" spans="1:6" x14ac:dyDescent="0.25">
      <c r="A101" t="s">
        <v>307</v>
      </c>
      <c r="B101" t="s">
        <v>583</v>
      </c>
      <c r="C101" t="s">
        <v>598</v>
      </c>
      <c r="D101" t="s">
        <v>605</v>
      </c>
      <c r="E101" t="s">
        <v>309</v>
      </c>
      <c r="F101" t="s">
        <v>308</v>
      </c>
    </row>
    <row r="102" spans="1:6" x14ac:dyDescent="0.25">
      <c r="A102" t="s">
        <v>9</v>
      </c>
      <c r="B102" t="s">
        <v>606</v>
      </c>
      <c r="C102" t="s">
        <v>607</v>
      </c>
      <c r="D102" t="s">
        <v>608</v>
      </c>
      <c r="E102" t="s">
        <v>11</v>
      </c>
      <c r="F102" t="s">
        <v>10</v>
      </c>
    </row>
    <row r="103" spans="1:6" x14ac:dyDescent="0.25">
      <c r="A103" t="s">
        <v>39</v>
      </c>
      <c r="B103" t="s">
        <v>606</v>
      </c>
      <c r="C103" t="s">
        <v>607</v>
      </c>
      <c r="D103" t="s">
        <v>609</v>
      </c>
      <c r="E103" t="s">
        <v>41</v>
      </c>
      <c r="F103" t="s">
        <v>40</v>
      </c>
    </row>
    <row r="104" spans="1:6" x14ac:dyDescent="0.25">
      <c r="A104" t="s">
        <v>300</v>
      </c>
      <c r="B104" t="s">
        <v>606</v>
      </c>
      <c r="C104" t="s">
        <v>607</v>
      </c>
      <c r="D104" t="s">
        <v>610</v>
      </c>
      <c r="E104" t="s">
        <v>302</v>
      </c>
      <c r="F104" t="s">
        <v>301</v>
      </c>
    </row>
    <row r="105" spans="1:6" x14ac:dyDescent="0.25">
      <c r="A105" t="s">
        <v>611</v>
      </c>
      <c r="B105" t="s">
        <v>606</v>
      </c>
      <c r="C105" t="s">
        <v>607</v>
      </c>
      <c r="D105" t="s">
        <v>610</v>
      </c>
      <c r="E105" t="s">
        <v>302</v>
      </c>
      <c r="F105" t="s">
        <v>612</v>
      </c>
    </row>
    <row r="106" spans="1:6" x14ac:dyDescent="0.25">
      <c r="A106" t="s">
        <v>146</v>
      </c>
      <c r="B106" t="s">
        <v>606</v>
      </c>
      <c r="C106" t="s">
        <v>607</v>
      </c>
      <c r="D106" t="s">
        <v>613</v>
      </c>
      <c r="E106" t="s">
        <v>148</v>
      </c>
      <c r="F106" t="s">
        <v>147</v>
      </c>
    </row>
    <row r="107" spans="1:6" x14ac:dyDescent="0.25">
      <c r="A107" t="s">
        <v>615</v>
      </c>
      <c r="B107" t="s">
        <v>606</v>
      </c>
      <c r="C107" t="s">
        <v>607</v>
      </c>
      <c r="D107" t="s">
        <v>614</v>
      </c>
      <c r="E107" t="s">
        <v>353</v>
      </c>
      <c r="F107" t="s">
        <v>616</v>
      </c>
    </row>
    <row r="108" spans="1:6" x14ac:dyDescent="0.25">
      <c r="A108" t="s">
        <v>351</v>
      </c>
      <c r="B108" t="s">
        <v>606</v>
      </c>
      <c r="C108" t="s">
        <v>607</v>
      </c>
      <c r="D108" t="s">
        <v>614</v>
      </c>
      <c r="E108" t="s">
        <v>353</v>
      </c>
      <c r="F108" t="s">
        <v>352</v>
      </c>
    </row>
    <row r="109" spans="1:6" x14ac:dyDescent="0.25">
      <c r="A109" t="s">
        <v>618</v>
      </c>
      <c r="B109" t="s">
        <v>606</v>
      </c>
      <c r="C109" t="s">
        <v>607</v>
      </c>
      <c r="D109" t="s">
        <v>617</v>
      </c>
      <c r="E109" t="s">
        <v>264</v>
      </c>
      <c r="F109" t="s">
        <v>619</v>
      </c>
    </row>
    <row r="110" spans="1:6" x14ac:dyDescent="0.25">
      <c r="A110" t="s">
        <v>262</v>
      </c>
      <c r="B110" t="s">
        <v>606</v>
      </c>
      <c r="C110" t="s">
        <v>607</v>
      </c>
      <c r="D110" t="s">
        <v>617</v>
      </c>
      <c r="E110" t="s">
        <v>264</v>
      </c>
      <c r="F110" t="s">
        <v>263</v>
      </c>
    </row>
    <row r="111" spans="1:6" x14ac:dyDescent="0.25">
      <c r="A111" t="s">
        <v>305</v>
      </c>
      <c r="B111" t="s">
        <v>620</v>
      </c>
      <c r="C111" t="s">
        <v>621</v>
      </c>
      <c r="D111" t="s">
        <v>622</v>
      </c>
      <c r="E111" t="s">
        <v>115</v>
      </c>
      <c r="F111" t="s">
        <v>306</v>
      </c>
    </row>
    <row r="112" spans="1:6" x14ac:dyDescent="0.25">
      <c r="A112" t="s">
        <v>113</v>
      </c>
      <c r="B112" t="s">
        <v>620</v>
      </c>
      <c r="C112" t="s">
        <v>621</v>
      </c>
      <c r="D112" t="s">
        <v>622</v>
      </c>
      <c r="E112" t="s">
        <v>115</v>
      </c>
      <c r="F112" t="s">
        <v>114</v>
      </c>
    </row>
    <row r="113" spans="1:6" x14ac:dyDescent="0.25">
      <c r="A113" t="s">
        <v>76</v>
      </c>
      <c r="B113" t="s">
        <v>620</v>
      </c>
      <c r="C113" t="s">
        <v>623</v>
      </c>
      <c r="D113" t="s">
        <v>624</v>
      </c>
      <c r="E113" t="s">
        <v>78</v>
      </c>
      <c r="F113" t="s">
        <v>77</v>
      </c>
    </row>
    <row r="114" spans="1:6" x14ac:dyDescent="0.25">
      <c r="A114" t="s">
        <v>627</v>
      </c>
      <c r="B114" t="s">
        <v>620</v>
      </c>
      <c r="C114" t="s">
        <v>623</v>
      </c>
      <c r="D114" t="s">
        <v>625</v>
      </c>
      <c r="E114" t="s">
        <v>626</v>
      </c>
      <c r="F114" t="s">
        <v>628</v>
      </c>
    </row>
    <row r="115" spans="1:6" x14ac:dyDescent="0.25">
      <c r="A115" t="s">
        <v>187</v>
      </c>
      <c r="B115" t="s">
        <v>620</v>
      </c>
      <c r="C115" t="s">
        <v>623</v>
      </c>
      <c r="D115" t="s">
        <v>629</v>
      </c>
      <c r="E115" t="s">
        <v>189</v>
      </c>
      <c r="F115" t="s">
        <v>188</v>
      </c>
    </row>
    <row r="116" spans="1:6" x14ac:dyDescent="0.25">
      <c r="A116" t="s">
        <v>357</v>
      </c>
      <c r="B116" t="s">
        <v>620</v>
      </c>
      <c r="C116" t="s">
        <v>623</v>
      </c>
      <c r="D116" t="s">
        <v>630</v>
      </c>
      <c r="E116" t="s">
        <v>359</v>
      </c>
      <c r="F116" t="s">
        <v>358</v>
      </c>
    </row>
    <row r="117" spans="1:6" x14ac:dyDescent="0.25">
      <c r="A117" t="s">
        <v>418</v>
      </c>
      <c r="B117" t="s">
        <v>620</v>
      </c>
      <c r="C117" t="s">
        <v>623</v>
      </c>
      <c r="D117" t="s">
        <v>631</v>
      </c>
      <c r="E117" t="s">
        <v>632</v>
      </c>
      <c r="F117" t="s">
        <v>419</v>
      </c>
    </row>
    <row r="118" spans="1:6" x14ac:dyDescent="0.25">
      <c r="A118" t="s">
        <v>405</v>
      </c>
      <c r="B118" t="s">
        <v>620</v>
      </c>
      <c r="C118" t="s">
        <v>623</v>
      </c>
      <c r="D118" t="s">
        <v>633</v>
      </c>
      <c r="E118" t="s">
        <v>407</v>
      </c>
      <c r="F118" t="s">
        <v>406</v>
      </c>
    </row>
    <row r="119" spans="1:6" x14ac:dyDescent="0.25">
      <c r="A119" t="s">
        <v>424</v>
      </c>
      <c r="B119" t="s">
        <v>620</v>
      </c>
      <c r="C119" t="s">
        <v>623</v>
      </c>
      <c r="D119" t="s">
        <v>634</v>
      </c>
      <c r="E119" t="s">
        <v>426</v>
      </c>
      <c r="F119" t="s">
        <v>425</v>
      </c>
    </row>
    <row r="120" spans="1:6" x14ac:dyDescent="0.25">
      <c r="A120" t="s">
        <v>33</v>
      </c>
      <c r="B120" t="s">
        <v>620</v>
      </c>
      <c r="C120" t="s">
        <v>635</v>
      </c>
      <c r="D120" t="s">
        <v>636</v>
      </c>
      <c r="E120" t="s">
        <v>35</v>
      </c>
      <c r="F120" t="s">
        <v>34</v>
      </c>
    </row>
    <row r="121" spans="1:6" x14ac:dyDescent="0.25">
      <c r="A121" t="s">
        <v>213</v>
      </c>
      <c r="B121" t="s">
        <v>620</v>
      </c>
      <c r="C121" t="s">
        <v>635</v>
      </c>
      <c r="D121" t="s">
        <v>637</v>
      </c>
      <c r="E121" t="s">
        <v>215</v>
      </c>
      <c r="F121" t="s">
        <v>214</v>
      </c>
    </row>
    <row r="122" spans="1:6" x14ac:dyDescent="0.25">
      <c r="A122" t="s">
        <v>638</v>
      </c>
      <c r="B122" t="s">
        <v>620</v>
      </c>
      <c r="C122" t="s">
        <v>635</v>
      </c>
      <c r="D122" t="s">
        <v>637</v>
      </c>
      <c r="E122" t="s">
        <v>215</v>
      </c>
      <c r="F122" t="s">
        <v>639</v>
      </c>
    </row>
    <row r="123" spans="1:6" x14ac:dyDescent="0.25">
      <c r="A123" t="s">
        <v>640</v>
      </c>
      <c r="B123" t="s">
        <v>620</v>
      </c>
      <c r="C123" t="s">
        <v>635</v>
      </c>
      <c r="D123" t="s">
        <v>637</v>
      </c>
      <c r="E123" t="s">
        <v>215</v>
      </c>
      <c r="F123" t="s">
        <v>641</v>
      </c>
    </row>
    <row r="124" spans="1:6" x14ac:dyDescent="0.25">
      <c r="A124" t="s">
        <v>442</v>
      </c>
      <c r="B124" t="s">
        <v>620</v>
      </c>
      <c r="C124" t="s">
        <v>635</v>
      </c>
      <c r="D124" t="s">
        <v>637</v>
      </c>
      <c r="E124" t="s">
        <v>215</v>
      </c>
      <c r="F124" t="s">
        <v>443</v>
      </c>
    </row>
    <row r="125" spans="1:6" x14ac:dyDescent="0.25">
      <c r="A125" t="s">
        <v>55</v>
      </c>
      <c r="B125" t="s">
        <v>620</v>
      </c>
      <c r="C125" t="s">
        <v>635</v>
      </c>
      <c r="D125" t="s">
        <v>642</v>
      </c>
      <c r="E125" t="s">
        <v>643</v>
      </c>
      <c r="F125" t="s">
        <v>56</v>
      </c>
    </row>
    <row r="126" spans="1:6" x14ac:dyDescent="0.25">
      <c r="A126" t="s">
        <v>227</v>
      </c>
      <c r="B126" t="s">
        <v>620</v>
      </c>
      <c r="C126" t="s">
        <v>635</v>
      </c>
      <c r="D126" t="s">
        <v>642</v>
      </c>
      <c r="E126" t="s">
        <v>643</v>
      </c>
      <c r="F126" t="s">
        <v>228</v>
      </c>
    </row>
    <row r="127" spans="1:6" x14ac:dyDescent="0.25">
      <c r="A127" t="s">
        <v>249</v>
      </c>
      <c r="B127" t="s">
        <v>620</v>
      </c>
      <c r="C127" t="s">
        <v>635</v>
      </c>
      <c r="D127" t="s">
        <v>642</v>
      </c>
      <c r="E127" t="s">
        <v>643</v>
      </c>
      <c r="F127" t="s">
        <v>250</v>
      </c>
    </row>
    <row r="128" spans="1:6" x14ac:dyDescent="0.25">
      <c r="A128" t="s">
        <v>363</v>
      </c>
      <c r="B128" t="s">
        <v>620</v>
      </c>
      <c r="C128" t="s">
        <v>635</v>
      </c>
      <c r="D128" t="s">
        <v>644</v>
      </c>
      <c r="E128" t="s">
        <v>645</v>
      </c>
      <c r="F128" t="s">
        <v>364</v>
      </c>
    </row>
    <row r="129" spans="1:6" x14ac:dyDescent="0.25">
      <c r="A129" t="s">
        <v>346</v>
      </c>
      <c r="B129" t="s">
        <v>620</v>
      </c>
      <c r="C129" t="s">
        <v>635</v>
      </c>
      <c r="D129" t="s">
        <v>646</v>
      </c>
      <c r="E129" t="s">
        <v>348</v>
      </c>
      <c r="F129" t="s">
        <v>347</v>
      </c>
    </row>
    <row r="130" spans="1:6" x14ac:dyDescent="0.25">
      <c r="A130" t="s">
        <v>377</v>
      </c>
      <c r="B130" t="s">
        <v>620</v>
      </c>
      <c r="C130" t="s">
        <v>635</v>
      </c>
      <c r="D130" t="s">
        <v>647</v>
      </c>
      <c r="E130" t="s">
        <v>648</v>
      </c>
      <c r="F130" t="s">
        <v>378</v>
      </c>
    </row>
    <row r="131" spans="1:6" x14ac:dyDescent="0.25">
      <c r="A131" t="s">
        <v>6</v>
      </c>
      <c r="B131" t="s">
        <v>620</v>
      </c>
      <c r="C131" t="s">
        <v>635</v>
      </c>
      <c r="D131" t="s">
        <v>649</v>
      </c>
      <c r="E131" t="s">
        <v>8</v>
      </c>
      <c r="F131" t="s">
        <v>7</v>
      </c>
    </row>
    <row r="132" spans="1:6" x14ac:dyDescent="0.25">
      <c r="A132" t="s">
        <v>396</v>
      </c>
      <c r="B132" t="s">
        <v>620</v>
      </c>
      <c r="C132" t="s">
        <v>650</v>
      </c>
      <c r="D132" t="s">
        <v>651</v>
      </c>
      <c r="E132" t="s">
        <v>398</v>
      </c>
      <c r="F132" t="s">
        <v>397</v>
      </c>
    </row>
    <row r="133" spans="1:6" x14ac:dyDescent="0.25">
      <c r="A133" t="s">
        <v>24</v>
      </c>
      <c r="B133" t="s">
        <v>620</v>
      </c>
      <c r="C133" t="s">
        <v>650</v>
      </c>
      <c r="D133" t="s">
        <v>652</v>
      </c>
      <c r="E133" t="s">
        <v>26</v>
      </c>
      <c r="F133" t="s">
        <v>25</v>
      </c>
    </row>
    <row r="134" spans="1:6" x14ac:dyDescent="0.25">
      <c r="A134" t="s">
        <v>70</v>
      </c>
      <c r="B134" t="s">
        <v>620</v>
      </c>
      <c r="C134" t="s">
        <v>650</v>
      </c>
      <c r="D134" t="s">
        <v>653</v>
      </c>
      <c r="E134" t="s">
        <v>72</v>
      </c>
      <c r="F134" t="s">
        <v>71</v>
      </c>
    </row>
    <row r="135" spans="1:6" x14ac:dyDescent="0.25">
      <c r="A135" t="s">
        <v>310</v>
      </c>
      <c r="B135" t="s">
        <v>620</v>
      </c>
      <c r="C135" t="s">
        <v>650</v>
      </c>
      <c r="D135" t="s">
        <v>653</v>
      </c>
      <c r="E135" t="s">
        <v>72</v>
      </c>
      <c r="F135" t="s">
        <v>311</v>
      </c>
    </row>
    <row r="136" spans="1:6" x14ac:dyDescent="0.25">
      <c r="A136" t="s">
        <v>116</v>
      </c>
      <c r="B136" t="s">
        <v>620</v>
      </c>
      <c r="C136" t="s">
        <v>650</v>
      </c>
      <c r="D136" t="s">
        <v>654</v>
      </c>
      <c r="E136" t="s">
        <v>118</v>
      </c>
      <c r="F136" t="s">
        <v>117</v>
      </c>
    </row>
    <row r="137" spans="1:6" x14ac:dyDescent="0.25">
      <c r="A137" t="s">
        <v>303</v>
      </c>
      <c r="B137" t="s">
        <v>620</v>
      </c>
      <c r="C137" t="s">
        <v>650</v>
      </c>
      <c r="D137" t="s">
        <v>654</v>
      </c>
      <c r="E137" t="s">
        <v>118</v>
      </c>
      <c r="F137" t="s">
        <v>304</v>
      </c>
    </row>
    <row r="138" spans="1:6" x14ac:dyDescent="0.25">
      <c r="A138" t="s">
        <v>659</v>
      </c>
      <c r="B138" t="s">
        <v>655</v>
      </c>
      <c r="C138" t="s">
        <v>656</v>
      </c>
      <c r="D138" t="s">
        <v>657</v>
      </c>
      <c r="E138" t="s">
        <v>658</v>
      </c>
      <c r="F138" t="s">
        <v>660</v>
      </c>
    </row>
    <row r="139" spans="1:6" x14ac:dyDescent="0.25">
      <c r="A139" t="s">
        <v>286</v>
      </c>
      <c r="B139" t="s">
        <v>655</v>
      </c>
      <c r="C139" t="s">
        <v>661</v>
      </c>
      <c r="D139" t="s">
        <v>662</v>
      </c>
      <c r="E139" t="s">
        <v>288</v>
      </c>
      <c r="F139" t="s">
        <v>287</v>
      </c>
    </row>
    <row r="140" spans="1:6" x14ac:dyDescent="0.25">
      <c r="A140" t="s">
        <v>354</v>
      </c>
      <c r="B140" t="s">
        <v>663</v>
      </c>
      <c r="C140" t="s">
        <v>661</v>
      </c>
      <c r="D140" t="s">
        <v>664</v>
      </c>
      <c r="E140" t="s">
        <v>356</v>
      </c>
      <c r="F140" t="s">
        <v>355</v>
      </c>
    </row>
    <row r="141" spans="1:6" x14ac:dyDescent="0.25">
      <c r="A141" t="s">
        <v>666</v>
      </c>
      <c r="B141" t="s">
        <v>663</v>
      </c>
      <c r="C141" t="s">
        <v>661</v>
      </c>
      <c r="D141" t="s">
        <v>665</v>
      </c>
      <c r="E141" t="s">
        <v>285</v>
      </c>
      <c r="F141" t="s">
        <v>667</v>
      </c>
    </row>
    <row r="142" spans="1:6" x14ac:dyDescent="0.25">
      <c r="A142" t="s">
        <v>668</v>
      </c>
      <c r="B142" t="s">
        <v>663</v>
      </c>
      <c r="C142" t="s">
        <v>661</v>
      </c>
      <c r="D142" t="s">
        <v>665</v>
      </c>
      <c r="E142" t="s">
        <v>285</v>
      </c>
      <c r="F142" t="s">
        <v>669</v>
      </c>
    </row>
    <row r="143" spans="1:6" x14ac:dyDescent="0.25">
      <c r="A143" t="s">
        <v>283</v>
      </c>
      <c r="B143" t="s">
        <v>663</v>
      </c>
      <c r="C143" t="s">
        <v>661</v>
      </c>
      <c r="D143" t="s">
        <v>665</v>
      </c>
      <c r="E143" t="s">
        <v>285</v>
      </c>
      <c r="F143" t="s">
        <v>284</v>
      </c>
    </row>
    <row r="144" spans="1:6" x14ac:dyDescent="0.25">
      <c r="A144" t="s">
        <v>123</v>
      </c>
      <c r="B144" t="s">
        <v>663</v>
      </c>
      <c r="C144" t="s">
        <v>670</v>
      </c>
      <c r="D144" t="s">
        <v>671</v>
      </c>
      <c r="E144" t="s">
        <v>125</v>
      </c>
      <c r="F144" t="s">
        <v>124</v>
      </c>
    </row>
    <row r="145" spans="1:6" x14ac:dyDescent="0.25">
      <c r="A145" t="s">
        <v>414</v>
      </c>
      <c r="B145" t="s">
        <v>663</v>
      </c>
      <c r="C145" t="s">
        <v>670</v>
      </c>
      <c r="D145" t="s">
        <v>671</v>
      </c>
      <c r="E145" t="s">
        <v>125</v>
      </c>
      <c r="F145" t="s">
        <v>415</v>
      </c>
    </row>
    <row r="146" spans="1:6" x14ac:dyDescent="0.25">
      <c r="A146" t="s">
        <v>27</v>
      </c>
      <c r="B146" t="s">
        <v>663</v>
      </c>
      <c r="C146" t="s">
        <v>672</v>
      </c>
      <c r="D146" t="s">
        <v>673</v>
      </c>
      <c r="E146" t="s">
        <v>29</v>
      </c>
      <c r="F146" t="s">
        <v>28</v>
      </c>
    </row>
    <row r="147" spans="1:6" x14ac:dyDescent="0.25">
      <c r="A147" t="s">
        <v>298</v>
      </c>
      <c r="B147" t="s">
        <v>663</v>
      </c>
      <c r="C147" t="s">
        <v>672</v>
      </c>
      <c r="D147" t="s">
        <v>673</v>
      </c>
      <c r="E147" t="s">
        <v>29</v>
      </c>
      <c r="F147" t="s">
        <v>299</v>
      </c>
    </row>
    <row r="148" spans="1:6" x14ac:dyDescent="0.25">
      <c r="A148" t="s">
        <v>161</v>
      </c>
      <c r="B148" t="s">
        <v>663</v>
      </c>
      <c r="C148" t="s">
        <v>672</v>
      </c>
      <c r="D148" t="s">
        <v>674</v>
      </c>
      <c r="E148" t="s">
        <v>163</v>
      </c>
      <c r="F148" t="s">
        <v>162</v>
      </c>
    </row>
    <row r="149" spans="1:6" x14ac:dyDescent="0.25">
      <c r="A149" t="s">
        <v>272</v>
      </c>
      <c r="B149" t="s">
        <v>663</v>
      </c>
      <c r="C149" t="s">
        <v>672</v>
      </c>
      <c r="D149" t="s">
        <v>675</v>
      </c>
      <c r="E149" t="s">
        <v>676</v>
      </c>
      <c r="F149" t="s">
        <v>273</v>
      </c>
    </row>
    <row r="150" spans="1:6" x14ac:dyDescent="0.25">
      <c r="A150" t="s">
        <v>679</v>
      </c>
      <c r="B150" t="s">
        <v>663</v>
      </c>
      <c r="C150" t="s">
        <v>672</v>
      </c>
      <c r="D150" t="s">
        <v>677</v>
      </c>
      <c r="E150" t="s">
        <v>678</v>
      </c>
      <c r="F150" t="s">
        <v>680</v>
      </c>
    </row>
    <row r="151" spans="1:6" x14ac:dyDescent="0.25">
      <c r="A151" t="s">
        <v>341</v>
      </c>
      <c r="B151" t="s">
        <v>663</v>
      </c>
      <c r="C151" t="s">
        <v>672</v>
      </c>
      <c r="D151" t="s">
        <v>681</v>
      </c>
      <c r="E151" t="s">
        <v>343</v>
      </c>
      <c r="F151" t="s">
        <v>342</v>
      </c>
    </row>
    <row r="152" spans="1:6" x14ac:dyDescent="0.25">
      <c r="A152" t="s">
        <v>684</v>
      </c>
      <c r="B152" t="s">
        <v>663</v>
      </c>
      <c r="C152" t="s">
        <v>682</v>
      </c>
      <c r="D152" t="s">
        <v>683</v>
      </c>
      <c r="E152" t="s">
        <v>282</v>
      </c>
      <c r="F152" t="s">
        <v>685</v>
      </c>
    </row>
    <row r="153" spans="1:6" x14ac:dyDescent="0.25">
      <c r="A153" t="s">
        <v>280</v>
      </c>
      <c r="B153" t="s">
        <v>663</v>
      </c>
      <c r="C153" t="s">
        <v>682</v>
      </c>
      <c r="D153" t="s">
        <v>683</v>
      </c>
      <c r="E153" t="s">
        <v>282</v>
      </c>
      <c r="F153" t="s">
        <v>281</v>
      </c>
    </row>
    <row r="154" spans="1:6" x14ac:dyDescent="0.25">
      <c r="A154" t="s">
        <v>416</v>
      </c>
      <c r="B154" t="s">
        <v>663</v>
      </c>
      <c r="C154" t="s">
        <v>682</v>
      </c>
      <c r="D154" t="s">
        <v>683</v>
      </c>
      <c r="E154" t="s">
        <v>282</v>
      </c>
      <c r="F154" t="s">
        <v>417</v>
      </c>
    </row>
    <row r="155" spans="1:6" x14ac:dyDescent="0.25">
      <c r="A155" t="s">
        <v>198</v>
      </c>
      <c r="B155" t="s">
        <v>663</v>
      </c>
      <c r="C155" t="s">
        <v>682</v>
      </c>
      <c r="D155" t="s">
        <v>686</v>
      </c>
      <c r="E155" t="s">
        <v>200</v>
      </c>
      <c r="F155" t="s">
        <v>199</v>
      </c>
    </row>
    <row r="156" spans="1:6" x14ac:dyDescent="0.25">
      <c r="A156" t="s">
        <v>386</v>
      </c>
      <c r="B156" t="s">
        <v>663</v>
      </c>
      <c r="C156" t="s">
        <v>682</v>
      </c>
      <c r="D156" t="s">
        <v>686</v>
      </c>
      <c r="E156" t="s">
        <v>200</v>
      </c>
      <c r="F156" t="s">
        <v>387</v>
      </c>
    </row>
    <row r="157" spans="1:6" x14ac:dyDescent="0.25">
      <c r="A157" t="s">
        <v>201</v>
      </c>
      <c r="B157" t="s">
        <v>663</v>
      </c>
      <c r="C157" t="s">
        <v>682</v>
      </c>
      <c r="D157" t="s">
        <v>687</v>
      </c>
      <c r="E157" t="s">
        <v>203</v>
      </c>
      <c r="F157" t="s">
        <v>202</v>
      </c>
    </row>
    <row r="158" spans="1:6" x14ac:dyDescent="0.25">
      <c r="A158" t="s">
        <v>360</v>
      </c>
      <c r="B158" t="s">
        <v>663</v>
      </c>
      <c r="C158" t="s">
        <v>688</v>
      </c>
      <c r="D158" t="s">
        <v>689</v>
      </c>
      <c r="E158" t="s">
        <v>690</v>
      </c>
      <c r="F158" t="s">
        <v>361</v>
      </c>
    </row>
    <row r="159" spans="1:6" x14ac:dyDescent="0.25">
      <c r="A159" t="s">
        <v>318</v>
      </c>
      <c r="B159" t="s">
        <v>663</v>
      </c>
      <c r="C159" t="s">
        <v>688</v>
      </c>
      <c r="D159" t="s">
        <v>691</v>
      </c>
      <c r="E159" t="s">
        <v>320</v>
      </c>
      <c r="F159" t="s">
        <v>319</v>
      </c>
    </row>
    <row r="160" spans="1:6" x14ac:dyDescent="0.25">
      <c r="A160" t="s">
        <v>110</v>
      </c>
      <c r="B160" t="s">
        <v>663</v>
      </c>
      <c r="C160" t="s">
        <v>688</v>
      </c>
      <c r="D160" t="s">
        <v>692</v>
      </c>
      <c r="E160" t="s">
        <v>112</v>
      </c>
      <c r="F160" t="s">
        <v>111</v>
      </c>
    </row>
    <row r="161" spans="1:6" x14ac:dyDescent="0.25">
      <c r="A161" t="s">
        <v>696</v>
      </c>
      <c r="B161" t="s">
        <v>663</v>
      </c>
      <c r="C161" t="s">
        <v>693</v>
      </c>
      <c r="D161" t="s">
        <v>694</v>
      </c>
      <c r="E161" t="s">
        <v>695</v>
      </c>
      <c r="F161" t="s">
        <v>697</v>
      </c>
    </row>
    <row r="162" spans="1:6" x14ac:dyDescent="0.25">
      <c r="A162" t="s">
        <v>312</v>
      </c>
      <c r="B162" t="s">
        <v>663</v>
      </c>
      <c r="C162" t="s">
        <v>693</v>
      </c>
      <c r="D162" t="s">
        <v>694</v>
      </c>
      <c r="E162" t="s">
        <v>695</v>
      </c>
      <c r="F162" t="s">
        <v>313</v>
      </c>
    </row>
    <row r="163" spans="1:6" x14ac:dyDescent="0.25">
      <c r="A163" t="s">
        <v>700</v>
      </c>
      <c r="B163" t="s">
        <v>663</v>
      </c>
      <c r="C163" t="s">
        <v>693</v>
      </c>
      <c r="D163" t="s">
        <v>698</v>
      </c>
      <c r="E163" t="s">
        <v>699</v>
      </c>
      <c r="F163" t="s">
        <v>701</v>
      </c>
    </row>
    <row r="164" spans="1:6" x14ac:dyDescent="0.25">
      <c r="A164" t="s">
        <v>702</v>
      </c>
      <c r="B164" t="s">
        <v>663</v>
      </c>
      <c r="C164" t="s">
        <v>693</v>
      </c>
      <c r="D164" t="s">
        <v>698</v>
      </c>
      <c r="E164" t="s">
        <v>699</v>
      </c>
      <c r="F164" t="s">
        <v>703</v>
      </c>
    </row>
    <row r="165" spans="1:6" x14ac:dyDescent="0.25">
      <c r="A165" t="s">
        <v>373</v>
      </c>
      <c r="B165" t="s">
        <v>663</v>
      </c>
      <c r="C165" t="s">
        <v>693</v>
      </c>
      <c r="D165" t="s">
        <v>704</v>
      </c>
      <c r="E165" t="s">
        <v>705</v>
      </c>
      <c r="F165" t="s">
        <v>374</v>
      </c>
    </row>
    <row r="166" spans="1:6" x14ac:dyDescent="0.25">
      <c r="A166" t="s">
        <v>435</v>
      </c>
      <c r="B166" t="s">
        <v>706</v>
      </c>
      <c r="C166" t="s">
        <v>693</v>
      </c>
      <c r="D166" t="s">
        <v>704</v>
      </c>
      <c r="E166" t="s">
        <v>705</v>
      </c>
      <c r="F166" t="s">
        <v>436</v>
      </c>
    </row>
    <row r="167" spans="1:6" x14ac:dyDescent="0.25">
      <c r="A167" t="s">
        <v>18</v>
      </c>
      <c r="B167" t="s">
        <v>707</v>
      </c>
      <c r="C167" t="s">
        <v>656</v>
      </c>
      <c r="D167" t="s">
        <v>708</v>
      </c>
      <c r="E167" t="s">
        <v>20</v>
      </c>
      <c r="F167" t="s">
        <v>19</v>
      </c>
    </row>
    <row r="168" spans="1:6" x14ac:dyDescent="0.25">
      <c r="A168" t="s">
        <v>327</v>
      </c>
      <c r="B168" t="s">
        <v>707</v>
      </c>
      <c r="C168" t="s">
        <v>656</v>
      </c>
      <c r="D168" t="s">
        <v>709</v>
      </c>
      <c r="E168" t="s">
        <v>329</v>
      </c>
      <c r="F168" t="s">
        <v>328</v>
      </c>
    </row>
    <row r="169" spans="1:6" x14ac:dyDescent="0.25">
      <c r="A169" t="s">
        <v>289</v>
      </c>
      <c r="B169" t="s">
        <v>707</v>
      </c>
      <c r="C169" t="s">
        <v>710</v>
      </c>
      <c r="D169" t="s">
        <v>711</v>
      </c>
      <c r="E169" t="s">
        <v>291</v>
      </c>
      <c r="F169" t="s">
        <v>290</v>
      </c>
    </row>
    <row r="170" spans="1:6" x14ac:dyDescent="0.25">
      <c r="A170" t="s">
        <v>58</v>
      </c>
      <c r="B170" t="s">
        <v>707</v>
      </c>
      <c r="C170" t="s">
        <v>712</v>
      </c>
      <c r="D170" t="s">
        <v>713</v>
      </c>
      <c r="E170" t="s">
        <v>60</v>
      </c>
      <c r="F170" t="s">
        <v>59</v>
      </c>
    </row>
    <row r="171" spans="1:6" x14ac:dyDescent="0.25">
      <c r="A171" t="s">
        <v>46</v>
      </c>
      <c r="B171" t="s">
        <v>707</v>
      </c>
      <c r="C171" s="2" t="s">
        <v>712</v>
      </c>
      <c r="D171" t="s">
        <v>714</v>
      </c>
      <c r="E171" t="s">
        <v>715</v>
      </c>
      <c r="F171" t="s">
        <v>47</v>
      </c>
    </row>
    <row r="172" spans="1:6" x14ac:dyDescent="0.25">
      <c r="A172" t="s">
        <v>718</v>
      </c>
      <c r="B172" t="s">
        <v>707</v>
      </c>
      <c r="C172" s="2" t="s">
        <v>712</v>
      </c>
      <c r="D172" t="s">
        <v>716</v>
      </c>
      <c r="E172" t="s">
        <v>717</v>
      </c>
      <c r="F172" t="s">
        <v>719</v>
      </c>
    </row>
    <row r="173" spans="1:6" x14ac:dyDescent="0.25">
      <c r="A173" t="s">
        <v>722</v>
      </c>
      <c r="B173" t="s">
        <v>707</v>
      </c>
      <c r="C173" t="s">
        <v>720</v>
      </c>
      <c r="D173" t="s">
        <v>721</v>
      </c>
      <c r="E173" t="s">
        <v>136</v>
      </c>
      <c r="F173" t="s">
        <v>723</v>
      </c>
    </row>
    <row r="174" spans="1:6" x14ac:dyDescent="0.25">
      <c r="A174" t="s">
        <v>134</v>
      </c>
      <c r="B174" t="s">
        <v>707</v>
      </c>
      <c r="C174" t="s">
        <v>720</v>
      </c>
      <c r="D174" t="s">
        <v>721</v>
      </c>
      <c r="E174" t="s">
        <v>136</v>
      </c>
      <c r="F174" t="s">
        <v>135</v>
      </c>
    </row>
    <row r="175" spans="1:6" x14ac:dyDescent="0.25">
      <c r="A175" t="s">
        <v>408</v>
      </c>
      <c r="B175" t="s">
        <v>707</v>
      </c>
      <c r="C175" t="s">
        <v>724</v>
      </c>
      <c r="D175" t="s">
        <v>725</v>
      </c>
      <c r="E175" t="s">
        <v>410</v>
      </c>
      <c r="F175" t="s">
        <v>409</v>
      </c>
    </row>
    <row r="176" spans="1:6" x14ac:dyDescent="0.25">
      <c r="A176" t="s">
        <v>258</v>
      </c>
      <c r="B176" t="s">
        <v>707</v>
      </c>
      <c r="C176" t="s">
        <v>724</v>
      </c>
      <c r="D176" t="s">
        <v>726</v>
      </c>
      <c r="E176" t="s">
        <v>727</v>
      </c>
      <c r="F176" t="s">
        <v>259</v>
      </c>
    </row>
    <row r="177" spans="1:6" x14ac:dyDescent="0.25">
      <c r="A177" t="s">
        <v>36</v>
      </c>
      <c r="B177" t="s">
        <v>707</v>
      </c>
      <c r="C177" t="s">
        <v>724</v>
      </c>
      <c r="D177" t="s">
        <v>728</v>
      </c>
      <c r="E177" t="s">
        <v>729</v>
      </c>
      <c r="F177" t="s">
        <v>37</v>
      </c>
    </row>
    <row r="178" spans="1:6" x14ac:dyDescent="0.25">
      <c r="A178" t="s">
        <v>210</v>
      </c>
      <c r="B178" t="s">
        <v>707</v>
      </c>
      <c r="C178" t="s">
        <v>730</v>
      </c>
      <c r="D178" t="s">
        <v>731</v>
      </c>
      <c r="E178" t="s">
        <v>732</v>
      </c>
      <c r="F178" t="s">
        <v>211</v>
      </c>
    </row>
    <row r="179" spans="1:6" x14ac:dyDescent="0.25">
      <c r="A179" t="s">
        <v>446</v>
      </c>
      <c r="B179" t="s">
        <v>707</v>
      </c>
      <c r="C179" t="s">
        <v>730</v>
      </c>
      <c r="D179" t="s">
        <v>733</v>
      </c>
      <c r="E179" t="s">
        <v>448</v>
      </c>
      <c r="F179" t="s">
        <v>447</v>
      </c>
    </row>
    <row r="180" spans="1:6" x14ac:dyDescent="0.25">
      <c r="A180" t="s">
        <v>219</v>
      </c>
      <c r="B180" t="s">
        <v>707</v>
      </c>
      <c r="C180" t="s">
        <v>734</v>
      </c>
      <c r="D180" s="2" t="s">
        <v>735</v>
      </c>
      <c r="E180" t="s">
        <v>221</v>
      </c>
      <c r="F180" t="s">
        <v>220</v>
      </c>
    </row>
    <row r="181" spans="1:6" x14ac:dyDescent="0.25">
      <c r="A181" t="s">
        <v>292</v>
      </c>
      <c r="B181" t="s">
        <v>707</v>
      </c>
      <c r="C181" t="s">
        <v>734</v>
      </c>
      <c r="D181" s="2" t="s">
        <v>736</v>
      </c>
      <c r="E181" t="s">
        <v>221</v>
      </c>
      <c r="F181" t="s">
        <v>737</v>
      </c>
    </row>
    <row r="182" spans="1:6" x14ac:dyDescent="0.25">
      <c r="A182" t="s">
        <v>383</v>
      </c>
      <c r="B182" t="s">
        <v>707</v>
      </c>
      <c r="C182" t="s">
        <v>734</v>
      </c>
      <c r="D182" t="s">
        <v>738</v>
      </c>
      <c r="E182" t="s">
        <v>385</v>
      </c>
      <c r="F182" t="s">
        <v>384</v>
      </c>
    </row>
    <row r="183" spans="1:6" x14ac:dyDescent="0.25">
      <c r="A183" t="s">
        <v>265</v>
      </c>
      <c r="B183" t="s">
        <v>707</v>
      </c>
      <c r="C183" t="s">
        <v>734</v>
      </c>
      <c r="D183" t="s">
        <v>739</v>
      </c>
      <c r="E183" t="s">
        <v>267</v>
      </c>
      <c r="F183" t="s">
        <v>266</v>
      </c>
    </row>
  </sheetData>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3BAF99-A16F-4ACC-BE0D-BD8CB6FAE7D9}">
  <dimension ref="A1:L63"/>
  <sheetViews>
    <sheetView topLeftCell="A4" workbookViewId="0">
      <selection activeCell="K8" sqref="K8"/>
    </sheetView>
  </sheetViews>
  <sheetFormatPr defaultColWidth="0" defaultRowHeight="15" customHeight="1" zeroHeight="1" x14ac:dyDescent="0.25"/>
  <cols>
    <col min="1" max="1" width="24.28515625" style="5" customWidth="1"/>
    <col min="2" max="2" width="9.28515625" style="5" customWidth="1"/>
    <col min="3" max="3" width="18.28515625" style="5" customWidth="1"/>
    <col min="4" max="4" width="9.28515625" style="5" customWidth="1"/>
    <col min="5" max="5" width="18.5703125" style="5" customWidth="1"/>
    <col min="6" max="6" width="9.28515625" style="5" customWidth="1"/>
    <col min="7" max="7" width="18.28515625" style="5" customWidth="1"/>
    <col min="8" max="8" width="9.28515625" style="5" customWidth="1"/>
    <col min="9" max="9" width="18" style="5" customWidth="1"/>
    <col min="10" max="10" width="9.28515625" style="5" customWidth="1"/>
    <col min="11" max="11" width="18" style="5" customWidth="1"/>
    <col min="12" max="12" width="1.7109375" style="5" customWidth="1"/>
    <col min="13" max="16384" width="9.28515625" style="5" hidden="1"/>
  </cols>
  <sheetData>
    <row r="1" s="5" customFormat="1" x14ac:dyDescent="0.25"/>
    <row r="2" s="5" customFormat="1" x14ac:dyDescent="0.25"/>
    <row r="3" s="5" customFormat="1" x14ac:dyDescent="0.25"/>
    <row r="4" s="5" customFormat="1" x14ac:dyDescent="0.25"/>
    <row r="5" s="5" customFormat="1" x14ac:dyDescent="0.25"/>
    <row r="6" s="5" customFormat="1" x14ac:dyDescent="0.25"/>
    <row r="7" s="5" customFormat="1" x14ac:dyDescent="0.25"/>
    <row r="8" s="5" customFormat="1" x14ac:dyDescent="0.25"/>
    <row r="9" s="5" customFormat="1" x14ac:dyDescent="0.25"/>
    <row r="10" s="5" customFormat="1" x14ac:dyDescent="0.25"/>
    <row r="11" s="5" customFormat="1" x14ac:dyDescent="0.25"/>
    <row r="12" s="5" customFormat="1" x14ac:dyDescent="0.25"/>
    <row r="13" s="5" customFormat="1" x14ac:dyDescent="0.25"/>
    <row r="14" s="5" customFormat="1" x14ac:dyDescent="0.25"/>
    <row r="15" s="5" customFormat="1" x14ac:dyDescent="0.25"/>
    <row r="16" s="5" customFormat="1" x14ac:dyDescent="0.25"/>
    <row r="17" s="5" customFormat="1" x14ac:dyDescent="0.25"/>
    <row r="18" s="5" customFormat="1" x14ac:dyDescent="0.25"/>
    <row r="19" s="5" customFormat="1" x14ac:dyDescent="0.25"/>
    <row r="20" s="5" customFormat="1" x14ac:dyDescent="0.25"/>
    <row r="21" s="5" customFormat="1" x14ac:dyDescent="0.25"/>
    <row r="22" s="5" customFormat="1" x14ac:dyDescent="0.25"/>
    <row r="23" s="5" customFormat="1" x14ac:dyDescent="0.25"/>
    <row r="24" s="5" customFormat="1" x14ac:dyDescent="0.25"/>
    <row r="25" s="5" customFormat="1" x14ac:dyDescent="0.25"/>
    <row r="26" s="5" customFormat="1" x14ac:dyDescent="0.25"/>
    <row r="27" s="5" customFormat="1" x14ac:dyDescent="0.25"/>
    <row r="28" s="5" customFormat="1" x14ac:dyDescent="0.25"/>
    <row r="29" s="5" customFormat="1" ht="27.6" customHeight="1" x14ac:dyDescent="0.25"/>
    <row r="30" s="5" customFormat="1" x14ac:dyDescent="0.25"/>
    <row r="31" s="5" customFormat="1" x14ac:dyDescent="0.25"/>
    <row r="32" s="5" customFormat="1" x14ac:dyDescent="0.25"/>
    <row r="33" spans="1:11" x14ac:dyDescent="0.25"/>
    <row r="34" spans="1:11" x14ac:dyDescent="0.25"/>
    <row r="35" spans="1:11" x14ac:dyDescent="0.25"/>
    <row r="36" spans="1:11" x14ac:dyDescent="0.25"/>
    <row r="37" spans="1:11" x14ac:dyDescent="0.25"/>
    <row r="38" spans="1:11" ht="19.5" thickBot="1" x14ac:dyDescent="0.35">
      <c r="A38" s="6" t="s">
        <v>764</v>
      </c>
    </row>
    <row r="39" spans="1:11" s="4" customFormat="1" ht="83.25" customHeight="1" thickBot="1" x14ac:dyDescent="0.3">
      <c r="A39" s="7" t="s">
        <v>765</v>
      </c>
      <c r="B39" s="209" t="s">
        <v>743</v>
      </c>
      <c r="C39" s="210"/>
      <c r="D39" s="209" t="s">
        <v>744</v>
      </c>
      <c r="E39" s="210"/>
      <c r="F39" s="209" t="s">
        <v>745</v>
      </c>
      <c r="G39" s="210"/>
      <c r="H39" s="209" t="s">
        <v>747</v>
      </c>
      <c r="I39" s="210"/>
      <c r="J39" s="209" t="s">
        <v>746</v>
      </c>
      <c r="K39" s="210"/>
    </row>
    <row r="40" spans="1:11" x14ac:dyDescent="0.25">
      <c r="A40" s="8" t="s">
        <v>754</v>
      </c>
      <c r="B40" s="207">
        <v>4</v>
      </c>
      <c r="C40" s="208"/>
      <c r="D40" s="207">
        <v>35</v>
      </c>
      <c r="E40" s="208"/>
      <c r="F40" s="207">
        <v>13</v>
      </c>
      <c r="G40" s="208"/>
      <c r="H40" s="207">
        <v>10</v>
      </c>
      <c r="I40" s="208"/>
      <c r="J40" s="207">
        <v>50</v>
      </c>
      <c r="K40" s="208"/>
    </row>
    <row r="41" spans="1:11" x14ac:dyDescent="0.25">
      <c r="A41" s="9" t="s">
        <v>755</v>
      </c>
      <c r="B41" s="213">
        <v>8</v>
      </c>
      <c r="C41" s="214"/>
      <c r="D41" s="213">
        <v>48</v>
      </c>
      <c r="E41" s="214"/>
      <c r="F41" s="213">
        <v>23</v>
      </c>
      <c r="G41" s="214"/>
      <c r="H41" s="213">
        <v>47</v>
      </c>
      <c r="I41" s="214"/>
      <c r="J41" s="213">
        <v>70</v>
      </c>
      <c r="K41" s="214"/>
    </row>
    <row r="42" spans="1:11" ht="15.75" thickBot="1" x14ac:dyDescent="0.3">
      <c r="A42" s="10" t="s">
        <v>756</v>
      </c>
      <c r="B42" s="211">
        <v>16</v>
      </c>
      <c r="C42" s="212"/>
      <c r="D42" s="211">
        <v>63</v>
      </c>
      <c r="E42" s="212"/>
      <c r="F42" s="211">
        <v>29</v>
      </c>
      <c r="G42" s="212"/>
      <c r="H42" s="211">
        <v>68</v>
      </c>
      <c r="I42" s="212"/>
      <c r="J42" s="211">
        <v>90</v>
      </c>
      <c r="K42" s="212"/>
    </row>
    <row r="43" spans="1:11" x14ac:dyDescent="0.25"/>
    <row r="44" spans="1:11" x14ac:dyDescent="0.25">
      <c r="A44" s="11" t="s">
        <v>757</v>
      </c>
      <c r="B44" s="12"/>
      <c r="C44" s="12"/>
      <c r="D44" s="12"/>
      <c r="E44" s="12"/>
      <c r="F44" s="12"/>
      <c r="G44" s="12"/>
      <c r="H44" s="12"/>
    </row>
    <row r="45" spans="1:11" x14ac:dyDescent="0.25">
      <c r="A45" s="13" t="s">
        <v>4</v>
      </c>
      <c r="B45" s="12" t="s">
        <v>758</v>
      </c>
      <c r="C45" s="12"/>
      <c r="D45" s="12"/>
      <c r="E45" s="12"/>
      <c r="F45" s="12"/>
      <c r="G45" s="12"/>
      <c r="H45" s="12"/>
    </row>
    <row r="46" spans="1:11" x14ac:dyDescent="0.25">
      <c r="A46" s="14" t="s">
        <v>759</v>
      </c>
      <c r="B46" s="12" t="s">
        <v>760</v>
      </c>
      <c r="C46" s="12"/>
      <c r="D46" s="12"/>
      <c r="E46" s="12"/>
      <c r="F46" s="12"/>
      <c r="G46" s="12"/>
      <c r="H46" s="12"/>
    </row>
    <row r="47" spans="1:11" x14ac:dyDescent="0.25">
      <c r="A47" s="15" t="s">
        <v>5</v>
      </c>
      <c r="B47" s="12" t="s">
        <v>761</v>
      </c>
      <c r="C47" s="12"/>
      <c r="D47" s="12"/>
      <c r="E47" s="12"/>
      <c r="F47" s="12"/>
      <c r="G47" s="12"/>
      <c r="H47" s="12"/>
    </row>
    <row r="48" spans="1:11" x14ac:dyDescent="0.25">
      <c r="A48" s="16" t="s">
        <v>45</v>
      </c>
      <c r="B48" s="12" t="s">
        <v>762</v>
      </c>
      <c r="C48" s="12"/>
      <c r="D48" s="12"/>
      <c r="E48" s="12"/>
      <c r="F48" s="12"/>
      <c r="G48" s="12"/>
      <c r="H48" s="12"/>
    </row>
    <row r="49" spans="1:9" x14ac:dyDescent="0.25">
      <c r="A49" s="17" t="s">
        <v>753</v>
      </c>
      <c r="B49" s="12" t="s">
        <v>763</v>
      </c>
      <c r="C49" s="12"/>
      <c r="D49" s="12"/>
      <c r="E49" s="18"/>
      <c r="F49" s="12"/>
      <c r="G49" s="12"/>
      <c r="H49" s="12"/>
      <c r="I49" s="3"/>
    </row>
    <row r="50" spans="1:9" x14ac:dyDescent="0.25"/>
    <row r="51" spans="1:9" ht="18.75" x14ac:dyDescent="0.3">
      <c r="A51" s="6" t="s">
        <v>766</v>
      </c>
    </row>
    <row r="52" spans="1:9" x14ac:dyDescent="0.25"/>
    <row r="53" spans="1:9" x14ac:dyDescent="0.25"/>
    <row r="54" spans="1:9" x14ac:dyDescent="0.25"/>
    <row r="55" spans="1:9" x14ac:dyDescent="0.25"/>
    <row r="56" spans="1:9" x14ac:dyDescent="0.25"/>
    <row r="57" spans="1:9" x14ac:dyDescent="0.25"/>
    <row r="58" spans="1:9" x14ac:dyDescent="0.25"/>
    <row r="59" spans="1:9" x14ac:dyDescent="0.25"/>
    <row r="60" spans="1:9" x14ac:dyDescent="0.25"/>
    <row r="61" spans="1:9" x14ac:dyDescent="0.25"/>
    <row r="62" spans="1:9" hidden="1" x14ac:dyDescent="0.25"/>
    <row r="63" spans="1:9" hidden="1" x14ac:dyDescent="0.25"/>
  </sheetData>
  <sheetProtection algorithmName="SHA-512" hashValue="Is3CGN4qgM2AOE/CP47dp+A+sYe1Nn5A1qFx6dV47jawuYIeqtVPE5Vzk8YuiX0Tz4ilXMbYa4XEkHVuKKwOIg==" saltValue="CrY+rpNb3+957GXfb+GiGg==" spinCount="100000" sheet="1" objects="1" scenarios="1" selectLockedCells="1" selectUnlockedCells="1"/>
  <mergeCells count="20">
    <mergeCell ref="B41:C41"/>
    <mergeCell ref="D41:E41"/>
    <mergeCell ref="F41:G41"/>
    <mergeCell ref="H41:I41"/>
    <mergeCell ref="J41:K41"/>
    <mergeCell ref="B42:C42"/>
    <mergeCell ref="D42:E42"/>
    <mergeCell ref="F42:G42"/>
    <mergeCell ref="H42:I42"/>
    <mergeCell ref="J42:K42"/>
    <mergeCell ref="B39:C39"/>
    <mergeCell ref="D39:E39"/>
    <mergeCell ref="F39:G39"/>
    <mergeCell ref="H39:I39"/>
    <mergeCell ref="J39:K39"/>
    <mergeCell ref="B40:C40"/>
    <mergeCell ref="D40:E40"/>
    <mergeCell ref="F40:G40"/>
    <mergeCell ref="H40:I40"/>
    <mergeCell ref="J40:K40"/>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70"/>
  <sheetViews>
    <sheetView topLeftCell="B1" zoomScaleNormal="100" workbookViewId="0">
      <pane ySplit="6" topLeftCell="A7" activePane="bottomLeft" state="frozen"/>
      <selection activeCell="M9" sqref="M9"/>
      <selection pane="bottomLeft" activeCell="C17" sqref="C17"/>
    </sheetView>
  </sheetViews>
  <sheetFormatPr defaultColWidth="0" defaultRowHeight="15" zeroHeight="1" x14ac:dyDescent="0.25"/>
  <cols>
    <col min="1" max="1" width="9.28515625" style="5" hidden="1" customWidth="1"/>
    <col min="2" max="2" width="27.7109375" style="5" bestFit="1" customWidth="1"/>
    <col min="3" max="3" width="64.42578125" style="5" bestFit="1" customWidth="1"/>
    <col min="4" max="4" width="44.7109375" style="39" bestFit="1" customWidth="1"/>
    <col min="5" max="5" width="59.7109375" style="39" customWidth="1"/>
    <col min="6" max="6" width="8.7109375" style="39" customWidth="1"/>
    <col min="7" max="8" width="8.5703125" style="40" customWidth="1"/>
    <col min="9" max="9" width="8.5703125" style="41" customWidth="1"/>
    <col min="10" max="17" width="8.5703125" style="40" customWidth="1"/>
    <col min="18" max="18" width="9.28515625" style="5" hidden="1" customWidth="1"/>
    <col min="19" max="19" width="3.42578125" style="19" hidden="1" customWidth="1"/>
    <col min="20" max="20" width="4.42578125" style="19" hidden="1" customWidth="1"/>
    <col min="21" max="21" width="4.28515625" style="19" hidden="1" customWidth="1"/>
    <col min="22" max="22" width="4.5703125" style="19" hidden="1" customWidth="1"/>
    <col min="23" max="23" width="4.7109375" style="19" hidden="1" customWidth="1"/>
    <col min="24" max="25" width="4.7109375" style="5" hidden="1" customWidth="1"/>
    <col min="26" max="16384" width="9.28515625" style="5" hidden="1"/>
  </cols>
  <sheetData>
    <row r="1" spans="1:23" customFormat="1" x14ac:dyDescent="0.25">
      <c r="A1" s="5"/>
      <c r="B1" s="52"/>
      <c r="C1" s="52"/>
      <c r="D1" s="52"/>
      <c r="E1" s="52"/>
      <c r="F1" s="52"/>
      <c r="G1" s="53"/>
      <c r="H1" s="218" t="s">
        <v>767</v>
      </c>
      <c r="I1" s="219"/>
      <c r="J1" s="219"/>
      <c r="K1" s="219"/>
      <c r="L1" s="219"/>
      <c r="M1" s="219"/>
      <c r="N1" s="219"/>
      <c r="O1" s="219"/>
      <c r="P1" s="219"/>
      <c r="Q1" s="220"/>
      <c r="S1" s="20"/>
      <c r="T1" s="20"/>
      <c r="U1" s="20"/>
      <c r="V1" s="20"/>
      <c r="W1" s="20"/>
    </row>
    <row r="2" spans="1:23" s="22" customFormat="1" ht="93.75" customHeight="1" x14ac:dyDescent="0.25">
      <c r="A2" s="21"/>
      <c r="B2" s="55" t="s">
        <v>772</v>
      </c>
      <c r="C2" s="54"/>
      <c r="D2" s="54"/>
      <c r="E2" s="54"/>
      <c r="F2" s="54"/>
      <c r="G2" s="175"/>
      <c r="H2" s="221" t="s">
        <v>743</v>
      </c>
      <c r="I2" s="222"/>
      <c r="J2" s="222" t="s">
        <v>744</v>
      </c>
      <c r="K2" s="222"/>
      <c r="L2" s="222" t="s">
        <v>745</v>
      </c>
      <c r="M2" s="222"/>
      <c r="N2" s="222" t="s">
        <v>747</v>
      </c>
      <c r="O2" s="222"/>
      <c r="P2" s="222" t="s">
        <v>746</v>
      </c>
      <c r="Q2" s="222"/>
    </row>
    <row r="3" spans="1:23" s="24" customFormat="1" ht="45" x14ac:dyDescent="0.25">
      <c r="A3" s="23" t="s">
        <v>453</v>
      </c>
      <c r="B3" s="42" t="s">
        <v>740</v>
      </c>
      <c r="C3" s="42" t="s">
        <v>1051</v>
      </c>
      <c r="D3" s="42" t="s">
        <v>1052</v>
      </c>
      <c r="E3" s="42" t="s">
        <v>1054</v>
      </c>
      <c r="F3" s="43" t="s">
        <v>748</v>
      </c>
      <c r="G3" s="44" t="s">
        <v>749</v>
      </c>
      <c r="H3" s="45" t="s">
        <v>750</v>
      </c>
      <c r="I3" s="46" t="s">
        <v>751</v>
      </c>
      <c r="J3" s="47" t="s">
        <v>750</v>
      </c>
      <c r="K3" s="47" t="s">
        <v>751</v>
      </c>
      <c r="L3" s="47" t="s">
        <v>750</v>
      </c>
      <c r="M3" s="47" t="s">
        <v>751</v>
      </c>
      <c r="N3" s="47" t="s">
        <v>750</v>
      </c>
      <c r="O3" s="47" t="s">
        <v>751</v>
      </c>
      <c r="P3" s="47" t="s">
        <v>750</v>
      </c>
      <c r="Q3" s="47" t="s">
        <v>751</v>
      </c>
    </row>
    <row r="4" spans="1:23" s="1" customFormat="1" x14ac:dyDescent="0.25">
      <c r="A4" s="25" t="s">
        <v>0</v>
      </c>
      <c r="B4" s="217" t="s">
        <v>768</v>
      </c>
      <c r="C4" s="217"/>
      <c r="D4" s="217"/>
      <c r="E4" s="217"/>
      <c r="F4" s="217"/>
      <c r="G4" s="48">
        <v>15837</v>
      </c>
      <c r="H4" s="48">
        <v>1673</v>
      </c>
      <c r="I4" s="49">
        <f>S4/100</f>
        <v>0.11</v>
      </c>
      <c r="J4" s="48">
        <v>8130</v>
      </c>
      <c r="K4" s="49">
        <f>T4/100</f>
        <v>0.51</v>
      </c>
      <c r="L4" s="48">
        <v>2316</v>
      </c>
      <c r="M4" s="49">
        <f>U4/100</f>
        <v>0.23</v>
      </c>
      <c r="N4" s="48">
        <v>7263</v>
      </c>
      <c r="O4" s="49">
        <f>V4/100</f>
        <v>0.46</v>
      </c>
      <c r="P4" s="48">
        <v>2461</v>
      </c>
      <c r="Q4" s="49">
        <f>W4/100</f>
        <v>0.69</v>
      </c>
      <c r="S4" s="28">
        <v>11</v>
      </c>
      <c r="T4" s="28">
        <v>51</v>
      </c>
      <c r="U4" s="28">
        <v>23</v>
      </c>
      <c r="V4" s="28">
        <v>46</v>
      </c>
      <c r="W4" s="28">
        <v>69</v>
      </c>
    </row>
    <row r="5" spans="1:23" s="1" customFormat="1" x14ac:dyDescent="0.25">
      <c r="A5" s="25"/>
      <c r="B5" s="215" t="s">
        <v>769</v>
      </c>
      <c r="C5" s="215"/>
      <c r="D5" s="215"/>
      <c r="E5" s="215"/>
      <c r="F5" s="215"/>
      <c r="G5" s="215"/>
      <c r="H5" s="215"/>
      <c r="I5" s="215"/>
      <c r="J5" s="215"/>
      <c r="K5" s="215"/>
      <c r="L5" s="215"/>
      <c r="M5" s="215"/>
      <c r="N5" s="215"/>
      <c r="O5" s="215"/>
      <c r="P5" s="215"/>
      <c r="Q5" s="215"/>
      <c r="S5" s="28"/>
      <c r="T5" s="28"/>
      <c r="U5" s="28"/>
      <c r="V5" s="28"/>
      <c r="W5" s="28"/>
    </row>
    <row r="6" spans="1:23" s="1" customFormat="1" x14ac:dyDescent="0.25">
      <c r="A6" s="25"/>
      <c r="B6" s="26"/>
      <c r="C6" s="26"/>
      <c r="D6" s="26"/>
      <c r="E6" s="26"/>
      <c r="F6" s="26"/>
      <c r="G6" s="26"/>
      <c r="H6" s="26"/>
      <c r="I6" s="27"/>
      <c r="J6" s="26"/>
      <c r="K6" s="27"/>
      <c r="L6" s="26"/>
      <c r="M6" s="27"/>
      <c r="N6" s="26"/>
      <c r="O6" s="27"/>
      <c r="P6" s="26"/>
      <c r="Q6" s="27"/>
      <c r="S6" s="28"/>
      <c r="T6" s="28"/>
      <c r="U6" s="28"/>
      <c r="V6" s="28"/>
      <c r="W6" s="28"/>
    </row>
    <row r="7" spans="1:23" customFormat="1" x14ac:dyDescent="0.25">
      <c r="A7" t="s">
        <v>21</v>
      </c>
      <c r="B7" s="51" t="s">
        <v>455</v>
      </c>
      <c r="C7" s="50" t="str">
        <f>VLOOKUP(A7,Sheet1!A:F,3,FALSE)</f>
        <v xml:space="preserve">Bedfordshire, Luton and Milton Keynes </v>
      </c>
      <c r="D7" s="29" t="s">
        <v>22</v>
      </c>
      <c r="E7" s="29" t="s">
        <v>23</v>
      </c>
      <c r="F7" s="29" t="s">
        <v>742</v>
      </c>
      <c r="G7" s="30">
        <v>25</v>
      </c>
      <c r="H7" s="30" t="s">
        <v>752</v>
      </c>
      <c r="I7" s="31" t="s">
        <v>753</v>
      </c>
      <c r="J7" s="30">
        <v>15</v>
      </c>
      <c r="K7" s="32">
        <f t="shared" ref="K7:K70" si="0">T7/100</f>
        <v>0.6</v>
      </c>
      <c r="L7" s="30">
        <v>9</v>
      </c>
      <c r="M7" s="33">
        <f t="shared" ref="M7:M70" si="1">U7/100</f>
        <v>0.5</v>
      </c>
      <c r="N7" s="30">
        <v>19</v>
      </c>
      <c r="O7" s="33">
        <f t="shared" ref="O7:O70" si="2">V7/100</f>
        <v>0.79</v>
      </c>
      <c r="P7" s="30" t="s">
        <v>752</v>
      </c>
      <c r="Q7" s="31" t="s">
        <v>753</v>
      </c>
      <c r="S7" s="20">
        <v>4</v>
      </c>
      <c r="T7" s="20">
        <v>60</v>
      </c>
      <c r="U7" s="20">
        <v>50</v>
      </c>
      <c r="V7" s="20">
        <v>79</v>
      </c>
      <c r="W7" s="20">
        <v>29</v>
      </c>
    </row>
    <row r="8" spans="1:23" customFormat="1" x14ac:dyDescent="0.25">
      <c r="A8" t="s">
        <v>183</v>
      </c>
      <c r="B8" s="51" t="s">
        <v>455</v>
      </c>
      <c r="C8" s="50" t="str">
        <f>VLOOKUP(A8,Sheet1!A:F,3,FALSE)</f>
        <v xml:space="preserve">Bedfordshire, Luton and Milton Keynes </v>
      </c>
      <c r="D8" s="29" t="s">
        <v>184</v>
      </c>
      <c r="E8" s="29" t="s">
        <v>23</v>
      </c>
      <c r="F8" s="29" t="s">
        <v>742</v>
      </c>
      <c r="G8" s="30">
        <v>182</v>
      </c>
      <c r="H8" s="30">
        <v>52</v>
      </c>
      <c r="I8" s="33">
        <f t="shared" ref="I8:I70" si="3">S8/100</f>
        <v>0.3</v>
      </c>
      <c r="J8" s="30">
        <v>153</v>
      </c>
      <c r="K8" s="33">
        <f t="shared" si="0"/>
        <v>0.84</v>
      </c>
      <c r="L8" s="30">
        <v>34</v>
      </c>
      <c r="M8" s="32">
        <f t="shared" si="1"/>
        <v>0.27</v>
      </c>
      <c r="N8" s="30">
        <v>140</v>
      </c>
      <c r="O8" s="33">
        <f t="shared" si="2"/>
        <v>0.77</v>
      </c>
      <c r="P8" s="30">
        <v>31</v>
      </c>
      <c r="Q8" s="33">
        <f t="shared" ref="Q8:Q20" si="4">W8/100</f>
        <v>0.91</v>
      </c>
      <c r="S8" s="20">
        <v>30</v>
      </c>
      <c r="T8" s="20">
        <v>84</v>
      </c>
      <c r="U8" s="20">
        <v>27</v>
      </c>
      <c r="V8" s="20">
        <v>77</v>
      </c>
      <c r="W8" s="20">
        <v>91</v>
      </c>
    </row>
    <row r="9" spans="1:23" customFormat="1" x14ac:dyDescent="0.25">
      <c r="A9" t="s">
        <v>204</v>
      </c>
      <c r="B9" s="51" t="s">
        <v>455</v>
      </c>
      <c r="C9" s="50" t="str">
        <f>VLOOKUP(A9,Sheet1!A:F,3,FALSE)</f>
        <v xml:space="preserve">Bedfordshire, Luton and Milton Keynes </v>
      </c>
      <c r="D9" s="29" t="s">
        <v>205</v>
      </c>
      <c r="E9" s="29" t="s">
        <v>206</v>
      </c>
      <c r="F9" s="29" t="s">
        <v>742</v>
      </c>
      <c r="G9" s="30">
        <v>34</v>
      </c>
      <c r="H9" s="30">
        <v>0</v>
      </c>
      <c r="I9" s="34">
        <f t="shared" si="3"/>
        <v>0</v>
      </c>
      <c r="J9" s="30">
        <v>15</v>
      </c>
      <c r="K9" s="32">
        <f t="shared" si="0"/>
        <v>0.44</v>
      </c>
      <c r="L9" s="30" t="s">
        <v>752</v>
      </c>
      <c r="M9" s="31" t="s">
        <v>753</v>
      </c>
      <c r="N9" s="30">
        <v>16</v>
      </c>
      <c r="O9" s="32">
        <f t="shared" si="2"/>
        <v>0.47</v>
      </c>
      <c r="P9" s="30">
        <v>8</v>
      </c>
      <c r="Q9" s="32">
        <f t="shared" si="4"/>
        <v>0.89</v>
      </c>
      <c r="S9" s="20">
        <v>0</v>
      </c>
      <c r="T9" s="20">
        <v>44</v>
      </c>
      <c r="U9" s="20">
        <v>11</v>
      </c>
      <c r="V9" s="20">
        <v>47</v>
      </c>
      <c r="W9" s="20">
        <v>89</v>
      </c>
    </row>
    <row r="10" spans="1:23" customFormat="1" x14ac:dyDescent="0.25">
      <c r="A10" t="s">
        <v>1</v>
      </c>
      <c r="B10" s="51" t="s">
        <v>455</v>
      </c>
      <c r="C10" s="50" t="str">
        <f>VLOOKUP(A10,Sheet1!A:F,3,FALSE)</f>
        <v xml:space="preserve">Cambridgeshire and Peterborough </v>
      </c>
      <c r="D10" s="29" t="s">
        <v>2</v>
      </c>
      <c r="E10" s="29" t="s">
        <v>3</v>
      </c>
      <c r="F10" s="29" t="s">
        <v>742</v>
      </c>
      <c r="G10" s="30">
        <v>188</v>
      </c>
      <c r="H10" s="30">
        <v>6</v>
      </c>
      <c r="I10" s="34">
        <f t="shared" si="3"/>
        <v>0.03</v>
      </c>
      <c r="J10" s="30">
        <v>143</v>
      </c>
      <c r="K10" s="33">
        <f t="shared" si="0"/>
        <v>0.76</v>
      </c>
      <c r="L10" s="30">
        <v>14</v>
      </c>
      <c r="M10" s="32">
        <f t="shared" si="1"/>
        <v>0.13</v>
      </c>
      <c r="N10" s="30">
        <v>186</v>
      </c>
      <c r="O10" s="33">
        <f t="shared" si="2"/>
        <v>0.99</v>
      </c>
      <c r="P10" s="30">
        <v>43</v>
      </c>
      <c r="Q10" s="33">
        <f t="shared" si="4"/>
        <v>1</v>
      </c>
      <c r="S10" s="20">
        <v>3</v>
      </c>
      <c r="T10" s="20">
        <v>76</v>
      </c>
      <c r="U10" s="20">
        <v>13</v>
      </c>
      <c r="V10" s="20">
        <v>99</v>
      </c>
      <c r="W10" s="20">
        <v>100</v>
      </c>
    </row>
    <row r="11" spans="1:23" customFormat="1" x14ac:dyDescent="0.25">
      <c r="A11" t="s">
        <v>152</v>
      </c>
      <c r="B11" s="51" t="s">
        <v>455</v>
      </c>
      <c r="C11" s="50" t="str">
        <f>VLOOKUP(A11,Sheet1!A:F,3,FALSE)</f>
        <v xml:space="preserve">Cambridgeshire and Peterborough </v>
      </c>
      <c r="D11" s="29" t="s">
        <v>153</v>
      </c>
      <c r="E11" s="29" t="s">
        <v>154</v>
      </c>
      <c r="F11" s="29" t="s">
        <v>742</v>
      </c>
      <c r="G11" s="30">
        <v>62</v>
      </c>
      <c r="H11" s="30">
        <v>6</v>
      </c>
      <c r="I11" s="32">
        <f t="shared" si="3"/>
        <v>0.12</v>
      </c>
      <c r="J11" s="30">
        <v>28</v>
      </c>
      <c r="K11" s="32">
        <f t="shared" si="0"/>
        <v>0.45</v>
      </c>
      <c r="L11" s="30">
        <v>18</v>
      </c>
      <c r="M11" s="33">
        <f t="shared" si="1"/>
        <v>0.44</v>
      </c>
      <c r="N11" s="30">
        <v>29</v>
      </c>
      <c r="O11" s="32">
        <f t="shared" si="2"/>
        <v>0.47</v>
      </c>
      <c r="P11" s="30">
        <v>11</v>
      </c>
      <c r="Q11" s="32">
        <f t="shared" si="4"/>
        <v>0.79</v>
      </c>
      <c r="S11" s="20">
        <v>12</v>
      </c>
      <c r="T11" s="20">
        <v>45</v>
      </c>
      <c r="U11" s="20">
        <v>44</v>
      </c>
      <c r="V11" s="20">
        <v>47</v>
      </c>
      <c r="W11" s="20">
        <v>79</v>
      </c>
    </row>
    <row r="12" spans="1:23" customFormat="1" x14ac:dyDescent="0.25">
      <c r="A12" t="s">
        <v>256</v>
      </c>
      <c r="B12" s="51" t="s">
        <v>455</v>
      </c>
      <c r="C12" s="50" t="str">
        <f>VLOOKUP(A12,Sheet1!A:F,3,FALSE)</f>
        <v xml:space="preserve">Cambridgeshire and Peterborough </v>
      </c>
      <c r="D12" s="29" t="s">
        <v>257</v>
      </c>
      <c r="E12" s="29" t="s">
        <v>154</v>
      </c>
      <c r="F12" s="29" t="s">
        <v>742</v>
      </c>
      <c r="G12" s="30">
        <v>115</v>
      </c>
      <c r="H12" s="30">
        <v>5</v>
      </c>
      <c r="I12" s="32">
        <f t="shared" si="3"/>
        <v>0.04</v>
      </c>
      <c r="J12" s="30">
        <v>22</v>
      </c>
      <c r="K12" s="34">
        <f t="shared" si="0"/>
        <v>0.19</v>
      </c>
      <c r="L12" s="30">
        <v>23</v>
      </c>
      <c r="M12" s="32">
        <f t="shared" si="1"/>
        <v>0.26</v>
      </c>
      <c r="N12" s="30">
        <v>5</v>
      </c>
      <c r="O12" s="34">
        <f t="shared" si="2"/>
        <v>0.04</v>
      </c>
      <c r="P12" s="30">
        <v>10</v>
      </c>
      <c r="Q12" s="32">
        <f t="shared" si="4"/>
        <v>0.59</v>
      </c>
      <c r="S12" s="20">
        <v>4</v>
      </c>
      <c r="T12" s="20">
        <v>19</v>
      </c>
      <c r="U12" s="20">
        <v>26</v>
      </c>
      <c r="V12" s="20">
        <v>4</v>
      </c>
      <c r="W12" s="20">
        <v>59</v>
      </c>
    </row>
    <row r="13" spans="1:23" customFormat="1" x14ac:dyDescent="0.25">
      <c r="A13" t="s">
        <v>192</v>
      </c>
      <c r="B13" s="51" t="s">
        <v>455</v>
      </c>
      <c r="C13" s="50" t="str">
        <f>VLOOKUP(A13,Sheet1!A:F,3,FALSE)</f>
        <v>Hertfordshire and West Essex</v>
      </c>
      <c r="D13" s="29" t="s">
        <v>193</v>
      </c>
      <c r="E13" s="29" t="s">
        <v>194</v>
      </c>
      <c r="F13" s="29" t="s">
        <v>742</v>
      </c>
      <c r="G13" s="30">
        <v>116</v>
      </c>
      <c r="H13" s="30">
        <v>12</v>
      </c>
      <c r="I13" s="32">
        <f t="shared" si="3"/>
        <v>0.13</v>
      </c>
      <c r="J13" s="30">
        <v>101</v>
      </c>
      <c r="K13" s="33">
        <f t="shared" si="0"/>
        <v>0.87</v>
      </c>
      <c r="L13" s="30" t="s">
        <v>752</v>
      </c>
      <c r="M13" s="31" t="s">
        <v>753</v>
      </c>
      <c r="N13" s="30">
        <v>115</v>
      </c>
      <c r="O13" s="33">
        <f t="shared" si="2"/>
        <v>0.99</v>
      </c>
      <c r="P13" s="30">
        <v>29</v>
      </c>
      <c r="Q13" s="33">
        <f t="shared" si="4"/>
        <v>1</v>
      </c>
      <c r="S13" s="20">
        <v>13</v>
      </c>
      <c r="T13" s="20">
        <v>87</v>
      </c>
      <c r="U13" s="20">
        <v>50</v>
      </c>
      <c r="V13" s="20">
        <v>99</v>
      </c>
      <c r="W13" s="20">
        <v>100</v>
      </c>
    </row>
    <row r="14" spans="1:23" customFormat="1" x14ac:dyDescent="0.25">
      <c r="A14" t="s">
        <v>402</v>
      </c>
      <c r="B14" s="51" t="s">
        <v>455</v>
      </c>
      <c r="C14" s="50" t="str">
        <f>VLOOKUP(A14,Sheet1!A:F,3,FALSE)</f>
        <v>Hertfordshire and West Essex</v>
      </c>
      <c r="D14" s="29" t="s">
        <v>403</v>
      </c>
      <c r="E14" s="29" t="s">
        <v>404</v>
      </c>
      <c r="F14" s="29" t="s">
        <v>742</v>
      </c>
      <c r="G14" s="30">
        <v>110</v>
      </c>
      <c r="H14" s="30">
        <v>11</v>
      </c>
      <c r="I14" s="32">
        <f t="shared" si="3"/>
        <v>0.11</v>
      </c>
      <c r="J14" s="30">
        <v>66</v>
      </c>
      <c r="K14" s="32">
        <f t="shared" si="0"/>
        <v>0.6</v>
      </c>
      <c r="L14" s="30">
        <v>11</v>
      </c>
      <c r="M14" s="32">
        <f t="shared" si="1"/>
        <v>0.16</v>
      </c>
      <c r="N14" s="30">
        <v>102</v>
      </c>
      <c r="O14" s="33">
        <f t="shared" si="2"/>
        <v>0.94</v>
      </c>
      <c r="P14" s="30">
        <v>18</v>
      </c>
      <c r="Q14" s="33">
        <f t="shared" si="4"/>
        <v>0.9</v>
      </c>
      <c r="S14" s="20">
        <v>11</v>
      </c>
      <c r="T14" s="20">
        <v>60</v>
      </c>
      <c r="U14" s="20">
        <v>16</v>
      </c>
      <c r="V14" s="20">
        <v>94</v>
      </c>
      <c r="W14" s="20">
        <v>90</v>
      </c>
    </row>
    <row r="15" spans="1:23" customFormat="1" x14ac:dyDescent="0.25">
      <c r="A15" t="s">
        <v>15</v>
      </c>
      <c r="B15" s="51" t="s">
        <v>455</v>
      </c>
      <c r="C15" s="50" t="str">
        <f>VLOOKUP(A15,Sheet1!A:F,3,FALSE)</f>
        <v xml:space="preserve">Mid and South Essex </v>
      </c>
      <c r="D15" s="29" t="s">
        <v>16</v>
      </c>
      <c r="E15" s="29" t="s">
        <v>17</v>
      </c>
      <c r="F15" s="29" t="s">
        <v>742</v>
      </c>
      <c r="G15" s="30">
        <v>137</v>
      </c>
      <c r="H15" s="30">
        <v>9</v>
      </c>
      <c r="I15" s="32">
        <f t="shared" si="3"/>
        <v>7.0000000000000007E-2</v>
      </c>
      <c r="J15" s="30">
        <v>48</v>
      </c>
      <c r="K15" s="32">
        <f t="shared" si="0"/>
        <v>0.35</v>
      </c>
      <c r="L15" s="30">
        <v>15</v>
      </c>
      <c r="M15" s="32">
        <f t="shared" si="1"/>
        <v>0.23</v>
      </c>
      <c r="N15" s="30">
        <v>64</v>
      </c>
      <c r="O15" s="32">
        <f t="shared" si="2"/>
        <v>0.47</v>
      </c>
      <c r="P15" s="30">
        <v>13</v>
      </c>
      <c r="Q15" s="34">
        <f t="shared" si="4"/>
        <v>0.41</v>
      </c>
      <c r="S15" s="20">
        <v>7</v>
      </c>
      <c r="T15" s="20">
        <v>35</v>
      </c>
      <c r="U15" s="20">
        <v>23</v>
      </c>
      <c r="V15" s="20">
        <v>47</v>
      </c>
      <c r="W15" s="20">
        <v>41</v>
      </c>
    </row>
    <row r="16" spans="1:23" customFormat="1" x14ac:dyDescent="0.25">
      <c r="A16" t="s">
        <v>339</v>
      </c>
      <c r="B16" s="51" t="s">
        <v>455</v>
      </c>
      <c r="C16" s="50" t="str">
        <f>VLOOKUP(A16,Sheet1!A:F,3,FALSE)</f>
        <v xml:space="preserve">Mid and South Essex </v>
      </c>
      <c r="D16" s="29" t="s">
        <v>340</v>
      </c>
      <c r="E16" s="29" t="s">
        <v>17</v>
      </c>
      <c r="F16" s="29" t="s">
        <v>742</v>
      </c>
      <c r="G16" s="30">
        <v>62</v>
      </c>
      <c r="H16" s="30" t="s">
        <v>752</v>
      </c>
      <c r="I16" s="31" t="s">
        <v>753</v>
      </c>
      <c r="J16" s="30">
        <v>31</v>
      </c>
      <c r="K16" s="32">
        <f t="shared" si="0"/>
        <v>0.5</v>
      </c>
      <c r="L16" s="30">
        <v>15</v>
      </c>
      <c r="M16" s="33">
        <f t="shared" si="1"/>
        <v>0.28999999999999998</v>
      </c>
      <c r="N16" s="30">
        <v>61</v>
      </c>
      <c r="O16" s="33">
        <f t="shared" si="2"/>
        <v>1</v>
      </c>
      <c r="P16" s="30">
        <v>12</v>
      </c>
      <c r="Q16" s="33">
        <f t="shared" si="4"/>
        <v>1</v>
      </c>
      <c r="S16" s="20">
        <v>2</v>
      </c>
      <c r="T16" s="20">
        <v>50</v>
      </c>
      <c r="U16" s="20">
        <v>29</v>
      </c>
      <c r="V16" s="20">
        <v>100</v>
      </c>
      <c r="W16" s="20">
        <v>100</v>
      </c>
    </row>
    <row r="17" spans="1:23" customFormat="1" x14ac:dyDescent="0.25">
      <c r="A17" t="s">
        <v>166</v>
      </c>
      <c r="B17" s="51" t="s">
        <v>455</v>
      </c>
      <c r="C17" s="50" t="str">
        <f>VLOOKUP(A17,Sheet1!A:F,3,FALSE)</f>
        <v xml:space="preserve">Norfolk and Waveny Partnership </v>
      </c>
      <c r="D17" s="29" t="s">
        <v>167</v>
      </c>
      <c r="E17" s="29" t="s">
        <v>168</v>
      </c>
      <c r="F17" s="29" t="s">
        <v>742</v>
      </c>
      <c r="G17" s="30">
        <v>80</v>
      </c>
      <c r="H17" s="30">
        <v>15</v>
      </c>
      <c r="I17" s="33">
        <f t="shared" si="3"/>
        <v>0.19</v>
      </c>
      <c r="J17" s="30">
        <v>28</v>
      </c>
      <c r="K17" s="32">
        <f t="shared" si="0"/>
        <v>0.35</v>
      </c>
      <c r="L17" s="30">
        <v>21</v>
      </c>
      <c r="M17" s="33">
        <f t="shared" si="1"/>
        <v>0.31</v>
      </c>
      <c r="N17" s="30">
        <v>28</v>
      </c>
      <c r="O17" s="32">
        <f t="shared" si="2"/>
        <v>0.35</v>
      </c>
      <c r="P17" s="30">
        <v>12</v>
      </c>
      <c r="Q17" s="32">
        <f t="shared" si="4"/>
        <v>0.8</v>
      </c>
      <c r="S17" s="20">
        <v>19</v>
      </c>
      <c r="T17" s="20">
        <v>35</v>
      </c>
      <c r="U17" s="20">
        <v>31</v>
      </c>
      <c r="V17" s="20">
        <v>35</v>
      </c>
      <c r="W17" s="20">
        <v>80</v>
      </c>
    </row>
    <row r="18" spans="1:23" customFormat="1" x14ac:dyDescent="0.25">
      <c r="A18" t="s">
        <v>232</v>
      </c>
      <c r="B18" s="51" t="s">
        <v>455</v>
      </c>
      <c r="C18" s="50" t="str">
        <f>VLOOKUP(A18,Sheet1!A:F,3,FALSE)</f>
        <v xml:space="preserve">Norfolk and Waveny Partnership </v>
      </c>
      <c r="D18" s="29" t="s">
        <v>233</v>
      </c>
      <c r="E18" s="29" t="s">
        <v>234</v>
      </c>
      <c r="F18" s="29" t="s">
        <v>742</v>
      </c>
      <c r="G18" s="30">
        <v>277</v>
      </c>
      <c r="H18" s="30">
        <v>15</v>
      </c>
      <c r="I18" s="32">
        <f t="shared" si="3"/>
        <v>0.06</v>
      </c>
      <c r="J18" s="30">
        <v>137</v>
      </c>
      <c r="K18" s="32">
        <f t="shared" si="0"/>
        <v>0.49</v>
      </c>
      <c r="L18" s="30" t="s">
        <v>752</v>
      </c>
      <c r="M18" s="31" t="s">
        <v>753</v>
      </c>
      <c r="N18" s="30">
        <v>96</v>
      </c>
      <c r="O18" s="32">
        <f t="shared" si="2"/>
        <v>0.35</v>
      </c>
      <c r="P18" s="30">
        <v>22</v>
      </c>
      <c r="Q18" s="32">
        <f t="shared" si="4"/>
        <v>0.5</v>
      </c>
      <c r="S18" s="20">
        <v>6</v>
      </c>
      <c r="T18" s="20">
        <v>49</v>
      </c>
      <c r="U18" s="20">
        <v>1</v>
      </c>
      <c r="V18" s="20">
        <v>35</v>
      </c>
      <c r="W18" s="20">
        <v>50</v>
      </c>
    </row>
    <row r="19" spans="1:23" customFormat="1" x14ac:dyDescent="0.25">
      <c r="A19" t="s">
        <v>79</v>
      </c>
      <c r="B19" s="51" t="s">
        <v>455</v>
      </c>
      <c r="C19" s="50" t="str">
        <f>VLOOKUP(A19,Sheet1!A:F,3,FALSE)</f>
        <v xml:space="preserve">Suffolk and North East Essex </v>
      </c>
      <c r="D19" s="29" t="s">
        <v>80</v>
      </c>
      <c r="E19" s="29" t="s">
        <v>81</v>
      </c>
      <c r="F19" s="29" t="s">
        <v>742</v>
      </c>
      <c r="G19" s="30">
        <v>104</v>
      </c>
      <c r="H19" s="30">
        <v>8</v>
      </c>
      <c r="I19" s="32">
        <f t="shared" si="3"/>
        <v>0.08</v>
      </c>
      <c r="J19" s="30">
        <v>43</v>
      </c>
      <c r="K19" s="32">
        <f t="shared" si="0"/>
        <v>0.41</v>
      </c>
      <c r="L19" s="30">
        <v>11</v>
      </c>
      <c r="M19" s="32">
        <f t="shared" si="1"/>
        <v>0.21</v>
      </c>
      <c r="N19" s="30">
        <v>20</v>
      </c>
      <c r="O19" s="32">
        <f t="shared" si="2"/>
        <v>0.19</v>
      </c>
      <c r="P19" s="30">
        <v>17</v>
      </c>
      <c r="Q19" s="32">
        <f t="shared" si="4"/>
        <v>0.65</v>
      </c>
      <c r="S19" s="20">
        <v>8</v>
      </c>
      <c r="T19" s="20">
        <v>41</v>
      </c>
      <c r="U19" s="20">
        <v>21</v>
      </c>
      <c r="V19" s="20">
        <v>19</v>
      </c>
      <c r="W19" s="20">
        <v>65</v>
      </c>
    </row>
    <row r="20" spans="1:23" customFormat="1" x14ac:dyDescent="0.25">
      <c r="A20" t="s">
        <v>164</v>
      </c>
      <c r="B20" s="51" t="s">
        <v>455</v>
      </c>
      <c r="C20" s="50" t="str">
        <f>VLOOKUP(A20,Sheet1!A:F,3,FALSE)</f>
        <v xml:space="preserve">Suffolk and North East Essex </v>
      </c>
      <c r="D20" s="29" t="s">
        <v>165</v>
      </c>
      <c r="E20" s="29" t="s">
        <v>81</v>
      </c>
      <c r="F20" s="29" t="s">
        <v>742</v>
      </c>
      <c r="G20" s="30">
        <v>92</v>
      </c>
      <c r="H20" s="30">
        <v>15</v>
      </c>
      <c r="I20" s="33">
        <f t="shared" si="3"/>
        <v>0.17</v>
      </c>
      <c r="J20" s="30">
        <v>22</v>
      </c>
      <c r="K20" s="34">
        <f t="shared" si="0"/>
        <v>0.24</v>
      </c>
      <c r="L20" s="30">
        <v>17</v>
      </c>
      <c r="M20" s="33">
        <f t="shared" si="1"/>
        <v>0.28999999999999998</v>
      </c>
      <c r="N20" s="30">
        <v>44</v>
      </c>
      <c r="O20" s="32">
        <f t="shared" si="2"/>
        <v>0.48</v>
      </c>
      <c r="P20" s="30">
        <v>14</v>
      </c>
      <c r="Q20" s="32">
        <f t="shared" si="4"/>
        <v>0.67</v>
      </c>
      <c r="S20" s="20">
        <v>17</v>
      </c>
      <c r="T20" s="20">
        <v>24</v>
      </c>
      <c r="U20" s="20">
        <v>29</v>
      </c>
      <c r="V20" s="20">
        <v>48</v>
      </c>
      <c r="W20" s="20">
        <v>67</v>
      </c>
    </row>
    <row r="21" spans="1:23" customFormat="1" x14ac:dyDescent="0.25">
      <c r="A21" t="s">
        <v>437</v>
      </c>
      <c r="B21" s="51" t="s">
        <v>455</v>
      </c>
      <c r="C21" s="50" t="str">
        <f>VLOOKUP(A21,Sheet1!A:F,3,FALSE)</f>
        <v xml:space="preserve">Suffolk and North East Essex </v>
      </c>
      <c r="D21" s="29" t="s">
        <v>438</v>
      </c>
      <c r="E21" s="29" t="s">
        <v>439</v>
      </c>
      <c r="F21" s="29" t="s">
        <v>742</v>
      </c>
      <c r="G21" s="30">
        <v>67</v>
      </c>
      <c r="H21" s="30">
        <v>13</v>
      </c>
      <c r="I21" s="33">
        <f t="shared" si="3"/>
        <v>0.21</v>
      </c>
      <c r="J21" s="30">
        <v>14</v>
      </c>
      <c r="K21" s="34">
        <f t="shared" si="0"/>
        <v>0.21</v>
      </c>
      <c r="L21" s="30">
        <v>10</v>
      </c>
      <c r="M21" s="33">
        <f t="shared" si="1"/>
        <v>0.32</v>
      </c>
      <c r="N21" s="30">
        <v>0</v>
      </c>
      <c r="O21" s="34">
        <f t="shared" si="2"/>
        <v>0</v>
      </c>
      <c r="P21" s="30" t="s">
        <v>752</v>
      </c>
      <c r="Q21" s="31" t="s">
        <v>753</v>
      </c>
      <c r="S21" s="20">
        <v>21</v>
      </c>
      <c r="T21" s="20">
        <v>21</v>
      </c>
      <c r="U21" s="20">
        <v>32</v>
      </c>
      <c r="V21" s="20">
        <v>0</v>
      </c>
      <c r="W21" s="20">
        <v>13</v>
      </c>
    </row>
    <row r="22" spans="1:23" s="36" customFormat="1" x14ac:dyDescent="0.25">
      <c r="A22" t="s">
        <v>229</v>
      </c>
      <c r="B22" s="51" t="s">
        <v>496</v>
      </c>
      <c r="C22" s="29" t="str">
        <f>VLOOKUP(A22,Sheet1!A:F,3,FALSE)</f>
        <v xml:space="preserve">North Central London Partners in health and care </v>
      </c>
      <c r="D22" s="29" t="s">
        <v>230</v>
      </c>
      <c r="E22" s="29" t="s">
        <v>231</v>
      </c>
      <c r="F22" s="29" t="s">
        <v>742</v>
      </c>
      <c r="G22" s="30">
        <v>78</v>
      </c>
      <c r="H22" s="30" t="s">
        <v>752</v>
      </c>
      <c r="I22" s="31" t="s">
        <v>753</v>
      </c>
      <c r="J22" s="30">
        <v>7</v>
      </c>
      <c r="K22" s="34">
        <f t="shared" si="0"/>
        <v>0.09</v>
      </c>
      <c r="L22" s="30">
        <v>18</v>
      </c>
      <c r="M22" s="32">
        <f t="shared" si="1"/>
        <v>0.24</v>
      </c>
      <c r="N22" s="30">
        <v>0</v>
      </c>
      <c r="O22" s="34">
        <f t="shared" si="2"/>
        <v>0</v>
      </c>
      <c r="P22" s="30" t="s">
        <v>752</v>
      </c>
      <c r="Q22" s="31" t="s">
        <v>753</v>
      </c>
      <c r="S22" s="37">
        <v>5</v>
      </c>
      <c r="T22" s="37">
        <v>9</v>
      </c>
      <c r="U22" s="37">
        <v>24</v>
      </c>
      <c r="V22" s="37">
        <v>0</v>
      </c>
      <c r="W22" s="37">
        <v>25</v>
      </c>
    </row>
    <row r="23" spans="1:23" s="36" customFormat="1" x14ac:dyDescent="0.25">
      <c r="A23" t="s">
        <v>30</v>
      </c>
      <c r="B23" s="51" t="s">
        <v>496</v>
      </c>
      <c r="C23" s="29" t="str">
        <f>VLOOKUP(A23,Sheet1!A:F,3,FALSE)</f>
        <v xml:space="preserve">North Central London Partners in health and care </v>
      </c>
      <c r="D23" s="29" t="s">
        <v>31</v>
      </c>
      <c r="E23" s="29" t="s">
        <v>32</v>
      </c>
      <c r="F23" s="29" t="s">
        <v>742</v>
      </c>
      <c r="G23" s="30">
        <v>124</v>
      </c>
      <c r="H23" s="30">
        <v>23</v>
      </c>
      <c r="I23" s="33">
        <f t="shared" si="3"/>
        <v>0.22</v>
      </c>
      <c r="J23" s="30">
        <v>53</v>
      </c>
      <c r="K23" s="32">
        <f t="shared" si="0"/>
        <v>0.43</v>
      </c>
      <c r="L23" s="30">
        <v>38</v>
      </c>
      <c r="M23" s="33">
        <f t="shared" si="1"/>
        <v>0.4</v>
      </c>
      <c r="N23" s="30">
        <v>84</v>
      </c>
      <c r="O23" s="33">
        <f t="shared" si="2"/>
        <v>0.68</v>
      </c>
      <c r="P23" s="30">
        <v>22</v>
      </c>
      <c r="Q23" s="33">
        <f t="shared" ref="Q23:Q49" si="5">W23/100</f>
        <v>0.96</v>
      </c>
      <c r="S23" s="37">
        <v>22</v>
      </c>
      <c r="T23" s="37">
        <v>43</v>
      </c>
      <c r="U23" s="37">
        <v>40</v>
      </c>
      <c r="V23" s="37">
        <v>68</v>
      </c>
      <c r="W23" s="37">
        <v>96</v>
      </c>
    </row>
    <row r="24" spans="1:23" s="36" customFormat="1" x14ac:dyDescent="0.25">
      <c r="A24" t="s">
        <v>294</v>
      </c>
      <c r="B24" s="51" t="s">
        <v>496</v>
      </c>
      <c r="C24" s="29" t="str">
        <f>VLOOKUP(A24,Sheet1!A:F,3,FALSE)</f>
        <v xml:space="preserve">North Central London Partners in health and care </v>
      </c>
      <c r="D24" s="29" t="s">
        <v>295</v>
      </c>
      <c r="E24" s="29" t="s">
        <v>32</v>
      </c>
      <c r="F24" s="29" t="s">
        <v>742</v>
      </c>
      <c r="G24" s="30">
        <v>77</v>
      </c>
      <c r="H24" s="30">
        <v>18</v>
      </c>
      <c r="I24" s="33">
        <f t="shared" si="3"/>
        <v>0.24</v>
      </c>
      <c r="J24" s="30">
        <v>44</v>
      </c>
      <c r="K24" s="32">
        <f t="shared" si="0"/>
        <v>0.56999999999999995</v>
      </c>
      <c r="L24" s="30">
        <v>23</v>
      </c>
      <c r="M24" s="33">
        <f t="shared" si="1"/>
        <v>0.41</v>
      </c>
      <c r="N24" s="30">
        <v>50</v>
      </c>
      <c r="O24" s="32">
        <f t="shared" si="2"/>
        <v>0.65</v>
      </c>
      <c r="P24" s="30">
        <v>17</v>
      </c>
      <c r="Q24" s="32">
        <f t="shared" si="5"/>
        <v>0.74</v>
      </c>
      <c r="S24" s="37">
        <v>24</v>
      </c>
      <c r="T24" s="37">
        <v>57</v>
      </c>
      <c r="U24" s="37">
        <v>41</v>
      </c>
      <c r="V24" s="37">
        <v>65</v>
      </c>
      <c r="W24" s="37">
        <v>74</v>
      </c>
    </row>
    <row r="25" spans="1:23" s="36" customFormat="1" x14ac:dyDescent="0.25">
      <c r="A25" t="s">
        <v>388</v>
      </c>
      <c r="B25" s="51" t="s">
        <v>496</v>
      </c>
      <c r="C25" s="29" t="str">
        <f>VLOOKUP(A25,Sheet1!A:F,3,FALSE)</f>
        <v xml:space="preserve">North Central London Partners in health and care </v>
      </c>
      <c r="D25" s="29" t="s">
        <v>389</v>
      </c>
      <c r="E25" s="29" t="s">
        <v>390</v>
      </c>
      <c r="F25" s="29" t="s">
        <v>742</v>
      </c>
      <c r="G25" s="30">
        <v>133</v>
      </c>
      <c r="H25" s="30">
        <v>15</v>
      </c>
      <c r="I25" s="32">
        <f t="shared" si="3"/>
        <v>0.11</v>
      </c>
      <c r="J25" s="30">
        <v>61</v>
      </c>
      <c r="K25" s="32">
        <f t="shared" si="0"/>
        <v>0.46</v>
      </c>
      <c r="L25" s="30">
        <v>10</v>
      </c>
      <c r="M25" s="32">
        <f t="shared" si="1"/>
        <v>0.17</v>
      </c>
      <c r="N25" s="30">
        <v>45</v>
      </c>
      <c r="O25" s="32">
        <f t="shared" si="2"/>
        <v>0.34</v>
      </c>
      <c r="P25" s="30">
        <v>10</v>
      </c>
      <c r="Q25" s="34">
        <f t="shared" si="5"/>
        <v>0.36</v>
      </c>
      <c r="S25" s="37">
        <v>11</v>
      </c>
      <c r="T25" s="37">
        <v>46</v>
      </c>
      <c r="U25" s="37">
        <v>17</v>
      </c>
      <c r="V25" s="37">
        <v>34</v>
      </c>
      <c r="W25" s="37">
        <v>36</v>
      </c>
    </row>
    <row r="26" spans="1:23" s="36" customFormat="1" x14ac:dyDescent="0.25">
      <c r="A26" t="s">
        <v>421</v>
      </c>
      <c r="B26" s="51" t="s">
        <v>496</v>
      </c>
      <c r="C26" s="29" t="str">
        <f>VLOOKUP(A26,Sheet1!A:F,3,FALSE)</f>
        <v xml:space="preserve">North Central London Partners in health and care </v>
      </c>
      <c r="D26" s="29" t="s">
        <v>422</v>
      </c>
      <c r="E26" s="29" t="s">
        <v>423</v>
      </c>
      <c r="F26" s="29" t="s">
        <v>742</v>
      </c>
      <c r="G26" s="30">
        <v>113</v>
      </c>
      <c r="H26" s="30">
        <v>29</v>
      </c>
      <c r="I26" s="33">
        <f t="shared" si="3"/>
        <v>0.26</v>
      </c>
      <c r="J26" s="30">
        <v>80</v>
      </c>
      <c r="K26" s="33">
        <f t="shared" si="0"/>
        <v>0.71</v>
      </c>
      <c r="L26" s="30">
        <v>21</v>
      </c>
      <c r="M26" s="33">
        <f t="shared" si="1"/>
        <v>0.46</v>
      </c>
      <c r="N26" s="30">
        <v>93</v>
      </c>
      <c r="O26" s="33">
        <f t="shared" si="2"/>
        <v>0.83</v>
      </c>
      <c r="P26" s="30">
        <v>38</v>
      </c>
      <c r="Q26" s="32">
        <f t="shared" si="5"/>
        <v>0.86</v>
      </c>
      <c r="S26" s="37">
        <v>26</v>
      </c>
      <c r="T26" s="37">
        <v>71</v>
      </c>
      <c r="U26" s="37">
        <v>46</v>
      </c>
      <c r="V26" s="37">
        <v>83</v>
      </c>
      <c r="W26" s="37">
        <v>86</v>
      </c>
    </row>
    <row r="27" spans="1:23" s="36" customFormat="1" x14ac:dyDescent="0.25">
      <c r="A27" t="s">
        <v>171</v>
      </c>
      <c r="B27" s="51" t="s">
        <v>496</v>
      </c>
      <c r="C27" s="29" t="str">
        <f>VLOOKUP(A27,Sheet1!A:F,3,FALSE)</f>
        <v xml:space="preserve">North East London Health &amp; Care Partnership </v>
      </c>
      <c r="D27" s="29" t="s">
        <v>172</v>
      </c>
      <c r="E27" s="29" t="s">
        <v>173</v>
      </c>
      <c r="F27" s="29" t="s">
        <v>742</v>
      </c>
      <c r="G27" s="30">
        <v>205</v>
      </c>
      <c r="H27" s="30">
        <v>42</v>
      </c>
      <c r="I27" s="33">
        <f t="shared" si="3"/>
        <v>0.22</v>
      </c>
      <c r="J27" s="30">
        <v>200</v>
      </c>
      <c r="K27" s="33">
        <f t="shared" si="0"/>
        <v>0.98</v>
      </c>
      <c r="L27" s="30">
        <v>19</v>
      </c>
      <c r="M27" s="33">
        <f t="shared" si="1"/>
        <v>0.28999999999999998</v>
      </c>
      <c r="N27" s="30">
        <v>141</v>
      </c>
      <c r="O27" s="33">
        <f t="shared" si="2"/>
        <v>0.69</v>
      </c>
      <c r="P27" s="30">
        <v>28</v>
      </c>
      <c r="Q27" s="32">
        <f t="shared" si="5"/>
        <v>0.7</v>
      </c>
      <c r="S27" s="37">
        <v>22</v>
      </c>
      <c r="T27" s="37">
        <v>98</v>
      </c>
      <c r="U27" s="37">
        <v>29</v>
      </c>
      <c r="V27" s="37">
        <v>69</v>
      </c>
      <c r="W27" s="37">
        <v>70</v>
      </c>
    </row>
    <row r="28" spans="1:23" s="36" customFormat="1" x14ac:dyDescent="0.25">
      <c r="A28" t="s">
        <v>251</v>
      </c>
      <c r="B28" s="51" t="s">
        <v>496</v>
      </c>
      <c r="C28" s="29" t="str">
        <f>VLOOKUP(A28,Sheet1!A:F,3,FALSE)</f>
        <v xml:space="preserve">North East London Health &amp; Care Partnership </v>
      </c>
      <c r="D28" s="29" t="s">
        <v>252</v>
      </c>
      <c r="E28" s="29" t="s">
        <v>173</v>
      </c>
      <c r="F28" s="29" t="s">
        <v>742</v>
      </c>
      <c r="G28" s="30">
        <v>122</v>
      </c>
      <c r="H28" s="30">
        <v>23</v>
      </c>
      <c r="I28" s="33">
        <f t="shared" si="3"/>
        <v>0.21</v>
      </c>
      <c r="J28" s="30">
        <v>115</v>
      </c>
      <c r="K28" s="33">
        <f t="shared" si="0"/>
        <v>0.94</v>
      </c>
      <c r="L28" s="30">
        <v>9</v>
      </c>
      <c r="M28" s="33">
        <f t="shared" si="1"/>
        <v>0.33</v>
      </c>
      <c r="N28" s="30">
        <v>91</v>
      </c>
      <c r="O28" s="33">
        <f t="shared" si="2"/>
        <v>0.75</v>
      </c>
      <c r="P28" s="30">
        <v>22</v>
      </c>
      <c r="Q28" s="32">
        <f t="shared" si="5"/>
        <v>0.79</v>
      </c>
      <c r="S28" s="37">
        <v>21</v>
      </c>
      <c r="T28" s="37">
        <v>94</v>
      </c>
      <c r="U28" s="37">
        <v>33</v>
      </c>
      <c r="V28" s="37">
        <v>75</v>
      </c>
      <c r="W28" s="37">
        <v>79</v>
      </c>
    </row>
    <row r="29" spans="1:23" s="36" customFormat="1" x14ac:dyDescent="0.25">
      <c r="A29" t="s">
        <v>155</v>
      </c>
      <c r="B29" s="51" t="s">
        <v>496</v>
      </c>
      <c r="C29" s="29" t="str">
        <f>VLOOKUP(A29,Sheet1!A:F,3,FALSE)</f>
        <v xml:space="preserve">North East London Health &amp; Care Partnership </v>
      </c>
      <c r="D29" s="29" t="s">
        <v>156</v>
      </c>
      <c r="E29" s="29" t="s">
        <v>157</v>
      </c>
      <c r="F29" s="29" t="s">
        <v>742</v>
      </c>
      <c r="G29" s="30">
        <v>116</v>
      </c>
      <c r="H29" s="30">
        <v>6</v>
      </c>
      <c r="I29" s="32">
        <f t="shared" si="3"/>
        <v>0.05</v>
      </c>
      <c r="J29" s="30">
        <v>65</v>
      </c>
      <c r="K29" s="32">
        <f t="shared" si="0"/>
        <v>0.56000000000000005</v>
      </c>
      <c r="L29" s="30">
        <v>21</v>
      </c>
      <c r="M29" s="32">
        <f t="shared" si="1"/>
        <v>0.25</v>
      </c>
      <c r="N29" s="30">
        <v>70</v>
      </c>
      <c r="O29" s="32">
        <f t="shared" si="2"/>
        <v>0.6</v>
      </c>
      <c r="P29" s="30">
        <v>25</v>
      </c>
      <c r="Q29" s="32">
        <f t="shared" si="5"/>
        <v>0.66</v>
      </c>
      <c r="S29" s="37">
        <v>5</v>
      </c>
      <c r="T29" s="37">
        <v>56</v>
      </c>
      <c r="U29" s="37">
        <v>25</v>
      </c>
      <c r="V29" s="37">
        <v>60</v>
      </c>
      <c r="W29" s="37">
        <v>66</v>
      </c>
    </row>
    <row r="30" spans="1:23" s="36" customFormat="1" x14ac:dyDescent="0.25">
      <c r="A30" t="s">
        <v>411</v>
      </c>
      <c r="B30" s="51" t="s">
        <v>496</v>
      </c>
      <c r="C30" s="29" t="str">
        <f>VLOOKUP(A30,Sheet1!A:F,3,FALSE)</f>
        <v>North West London Integrated Care System</v>
      </c>
      <c r="D30" s="29" t="s">
        <v>412</v>
      </c>
      <c r="E30" s="29" t="s">
        <v>413</v>
      </c>
      <c r="F30" s="29" t="s">
        <v>742</v>
      </c>
      <c r="G30" s="30">
        <v>103</v>
      </c>
      <c r="H30" s="30">
        <v>19</v>
      </c>
      <c r="I30" s="33">
        <f t="shared" si="3"/>
        <v>0.19</v>
      </c>
      <c r="J30" s="30">
        <v>47</v>
      </c>
      <c r="K30" s="32">
        <f t="shared" si="0"/>
        <v>0.46</v>
      </c>
      <c r="L30" s="30">
        <v>19</v>
      </c>
      <c r="M30" s="32">
        <f t="shared" si="1"/>
        <v>0.27</v>
      </c>
      <c r="N30" s="30" t="s">
        <v>752</v>
      </c>
      <c r="O30" s="31" t="s">
        <v>753</v>
      </c>
      <c r="P30" s="30">
        <v>8</v>
      </c>
      <c r="Q30" s="34">
        <f t="shared" si="5"/>
        <v>0.4</v>
      </c>
      <c r="S30" s="37">
        <v>19</v>
      </c>
      <c r="T30" s="37">
        <v>46</v>
      </c>
      <c r="U30" s="37">
        <v>27</v>
      </c>
      <c r="V30" s="37">
        <v>1</v>
      </c>
      <c r="W30" s="37">
        <v>40</v>
      </c>
    </row>
    <row r="31" spans="1:23" s="36" customFormat="1" x14ac:dyDescent="0.25">
      <c r="A31" t="s">
        <v>430</v>
      </c>
      <c r="B31" s="51" t="s">
        <v>496</v>
      </c>
      <c r="C31" s="29" t="str">
        <f>VLOOKUP(A31,Sheet1!A:F,3,FALSE)</f>
        <v>North West London Integrated Care System</v>
      </c>
      <c r="D31" s="29" t="s">
        <v>431</v>
      </c>
      <c r="E31" s="29" t="s">
        <v>413</v>
      </c>
      <c r="F31" s="29" t="s">
        <v>742</v>
      </c>
      <c r="G31" s="30">
        <v>164</v>
      </c>
      <c r="H31" s="30">
        <v>38</v>
      </c>
      <c r="I31" s="33">
        <f t="shared" si="3"/>
        <v>0.23</v>
      </c>
      <c r="J31" s="30">
        <v>71</v>
      </c>
      <c r="K31" s="32">
        <f t="shared" si="0"/>
        <v>0.43</v>
      </c>
      <c r="L31" s="30">
        <v>33</v>
      </c>
      <c r="M31" s="33">
        <f t="shared" si="1"/>
        <v>0.3</v>
      </c>
      <c r="N31" s="30">
        <v>26</v>
      </c>
      <c r="O31" s="32">
        <f t="shared" si="2"/>
        <v>0.16</v>
      </c>
      <c r="P31" s="30">
        <v>17</v>
      </c>
      <c r="Q31" s="32">
        <f t="shared" si="5"/>
        <v>0.56999999999999995</v>
      </c>
      <c r="S31" s="37">
        <v>23</v>
      </c>
      <c r="T31" s="37">
        <v>43</v>
      </c>
      <c r="U31" s="37">
        <v>30</v>
      </c>
      <c r="V31" s="37">
        <v>16</v>
      </c>
      <c r="W31" s="37">
        <v>57</v>
      </c>
    </row>
    <row r="32" spans="1:23" s="36" customFormat="1" x14ac:dyDescent="0.25">
      <c r="A32" t="s">
        <v>61</v>
      </c>
      <c r="B32" s="51" t="s">
        <v>496</v>
      </c>
      <c r="C32" s="29" t="str">
        <f>VLOOKUP(A32,Sheet1!A:F,3,FALSE)</f>
        <v xml:space="preserve">North West London Integrated Care System </v>
      </c>
      <c r="D32" s="29" t="s">
        <v>62</v>
      </c>
      <c r="E32" s="29" t="s">
        <v>63</v>
      </c>
      <c r="F32" s="29" t="s">
        <v>742</v>
      </c>
      <c r="G32" s="30">
        <v>57</v>
      </c>
      <c r="H32" s="30">
        <v>5</v>
      </c>
      <c r="I32" s="32">
        <f t="shared" si="3"/>
        <v>0.1</v>
      </c>
      <c r="J32" s="30">
        <v>35</v>
      </c>
      <c r="K32" s="32">
        <f t="shared" si="0"/>
        <v>0.61</v>
      </c>
      <c r="L32" s="30">
        <v>9</v>
      </c>
      <c r="M32" s="33">
        <f t="shared" si="1"/>
        <v>0.38</v>
      </c>
      <c r="N32" s="30">
        <v>40</v>
      </c>
      <c r="O32" s="33">
        <f t="shared" si="2"/>
        <v>0.7</v>
      </c>
      <c r="P32" s="30">
        <v>15</v>
      </c>
      <c r="Q32" s="32">
        <f t="shared" si="5"/>
        <v>0.83</v>
      </c>
      <c r="S32" s="37">
        <v>10</v>
      </c>
      <c r="T32" s="37">
        <v>61</v>
      </c>
      <c r="U32" s="37">
        <v>38</v>
      </c>
      <c r="V32" s="37">
        <v>70</v>
      </c>
      <c r="W32" s="37">
        <v>83</v>
      </c>
    </row>
    <row r="33" spans="1:23" s="36" customFormat="1" x14ac:dyDescent="0.25">
      <c r="A33" t="s">
        <v>371</v>
      </c>
      <c r="B33" s="51" t="s">
        <v>496</v>
      </c>
      <c r="C33" s="29" t="str">
        <f>VLOOKUP(A33,Sheet1!A:F,3,FALSE)</f>
        <v xml:space="preserve">North West London Integrated Care System </v>
      </c>
      <c r="D33" s="29" t="s">
        <v>372</v>
      </c>
      <c r="E33" s="29" t="s">
        <v>63</v>
      </c>
      <c r="F33" s="29" t="s">
        <v>742</v>
      </c>
      <c r="G33" s="30">
        <v>128</v>
      </c>
      <c r="H33" s="30">
        <v>21</v>
      </c>
      <c r="I33" s="33">
        <f t="shared" si="3"/>
        <v>0.17</v>
      </c>
      <c r="J33" s="30">
        <v>74</v>
      </c>
      <c r="K33" s="32">
        <f t="shared" si="0"/>
        <v>0.57999999999999996</v>
      </c>
      <c r="L33" s="30">
        <v>21</v>
      </c>
      <c r="M33" s="32">
        <f t="shared" si="1"/>
        <v>0.22</v>
      </c>
      <c r="N33" s="30">
        <v>112</v>
      </c>
      <c r="O33" s="33">
        <f t="shared" si="2"/>
        <v>0.88</v>
      </c>
      <c r="P33" s="30">
        <v>44</v>
      </c>
      <c r="Q33" s="33">
        <f t="shared" si="5"/>
        <v>0.92</v>
      </c>
      <c r="S33" s="37">
        <v>17</v>
      </c>
      <c r="T33" s="37">
        <v>58</v>
      </c>
      <c r="U33" s="37">
        <v>22</v>
      </c>
      <c r="V33" s="37">
        <v>88</v>
      </c>
      <c r="W33" s="37">
        <v>92</v>
      </c>
    </row>
    <row r="34" spans="1:23" s="36" customFormat="1" x14ac:dyDescent="0.25">
      <c r="A34" t="s">
        <v>101</v>
      </c>
      <c r="B34" s="51" t="s">
        <v>496</v>
      </c>
      <c r="C34" s="29" t="str">
        <f>VLOOKUP(A34,Sheet1!A:F,3,FALSE)</f>
        <v xml:space="preserve">North West London Integrated Care System </v>
      </c>
      <c r="D34" s="29" t="s">
        <v>102</v>
      </c>
      <c r="E34" s="29" t="s">
        <v>103</v>
      </c>
      <c r="F34" s="29" t="s">
        <v>742</v>
      </c>
      <c r="G34" s="30">
        <v>249</v>
      </c>
      <c r="H34" s="30">
        <v>48</v>
      </c>
      <c r="I34" s="33">
        <f t="shared" si="3"/>
        <v>0.2</v>
      </c>
      <c r="J34" s="30">
        <v>133</v>
      </c>
      <c r="K34" s="32">
        <f t="shared" si="0"/>
        <v>0.53</v>
      </c>
      <c r="L34" s="30">
        <v>76</v>
      </c>
      <c r="M34" s="33">
        <f t="shared" si="1"/>
        <v>0.34</v>
      </c>
      <c r="N34" s="30">
        <v>26</v>
      </c>
      <c r="O34" s="32">
        <f t="shared" si="2"/>
        <v>0.1</v>
      </c>
      <c r="P34" s="30">
        <v>46</v>
      </c>
      <c r="Q34" s="33">
        <f t="shared" si="5"/>
        <v>0.9</v>
      </c>
      <c r="S34" s="37">
        <v>20</v>
      </c>
      <c r="T34" s="37">
        <v>53</v>
      </c>
      <c r="U34" s="37">
        <v>34</v>
      </c>
      <c r="V34" s="37">
        <v>10</v>
      </c>
      <c r="W34" s="37">
        <v>90</v>
      </c>
    </row>
    <row r="35" spans="1:23" s="36" customFormat="1" x14ac:dyDescent="0.25">
      <c r="A35" t="s">
        <v>235</v>
      </c>
      <c r="B35" s="51" t="s">
        <v>496</v>
      </c>
      <c r="C35" s="29" t="str">
        <f>VLOOKUP(A35,Sheet1!A:F,3,FALSE)</f>
        <v xml:space="preserve">North West London Integrated Care System </v>
      </c>
      <c r="D35" s="29" t="s">
        <v>236</v>
      </c>
      <c r="E35" s="29" t="s">
        <v>103</v>
      </c>
      <c r="F35" s="29" t="s">
        <v>742</v>
      </c>
      <c r="G35" s="30">
        <v>221</v>
      </c>
      <c r="H35" s="30">
        <v>23</v>
      </c>
      <c r="I35" s="32">
        <f t="shared" si="3"/>
        <v>0.12</v>
      </c>
      <c r="J35" s="30">
        <v>114</v>
      </c>
      <c r="K35" s="32">
        <f t="shared" si="0"/>
        <v>0.52</v>
      </c>
      <c r="L35" s="30">
        <v>45</v>
      </c>
      <c r="M35" s="33">
        <f t="shared" si="1"/>
        <v>0.32</v>
      </c>
      <c r="N35" s="30">
        <v>164</v>
      </c>
      <c r="O35" s="33">
        <f t="shared" si="2"/>
        <v>0.74</v>
      </c>
      <c r="P35" s="30">
        <v>31</v>
      </c>
      <c r="Q35" s="33">
        <f t="shared" si="5"/>
        <v>0.94</v>
      </c>
      <c r="S35" s="37">
        <v>12</v>
      </c>
      <c r="T35" s="37">
        <v>52</v>
      </c>
      <c r="U35" s="37">
        <v>32</v>
      </c>
      <c r="V35" s="37">
        <v>74</v>
      </c>
      <c r="W35" s="37">
        <v>94</v>
      </c>
    </row>
    <row r="36" spans="1:23" s="36" customFormat="1" x14ac:dyDescent="0.25">
      <c r="A36" t="s">
        <v>98</v>
      </c>
      <c r="B36" s="51" t="s">
        <v>496</v>
      </c>
      <c r="C36" s="29" t="str">
        <f>VLOOKUP(A36,Sheet1!A:F,3,FALSE)</f>
        <v xml:space="preserve">Our Healthier South East London </v>
      </c>
      <c r="D36" s="29" t="s">
        <v>99</v>
      </c>
      <c r="E36" s="29" t="s">
        <v>100</v>
      </c>
      <c r="F36" s="29" t="s">
        <v>742</v>
      </c>
      <c r="G36" s="30">
        <v>86</v>
      </c>
      <c r="H36" s="30">
        <v>23</v>
      </c>
      <c r="I36" s="33">
        <f t="shared" si="3"/>
        <v>0.27</v>
      </c>
      <c r="J36" s="30">
        <v>31</v>
      </c>
      <c r="K36" s="32">
        <f t="shared" si="0"/>
        <v>0.36</v>
      </c>
      <c r="L36" s="30">
        <v>17</v>
      </c>
      <c r="M36" s="32">
        <f t="shared" si="1"/>
        <v>0.22</v>
      </c>
      <c r="N36" s="30">
        <v>18</v>
      </c>
      <c r="O36" s="32">
        <f t="shared" si="2"/>
        <v>0.21</v>
      </c>
      <c r="P36" s="30">
        <v>7</v>
      </c>
      <c r="Q36" s="32">
        <f t="shared" si="5"/>
        <v>0.57999999999999996</v>
      </c>
      <c r="S36" s="37">
        <v>27</v>
      </c>
      <c r="T36" s="37">
        <v>36</v>
      </c>
      <c r="U36" s="37">
        <v>22</v>
      </c>
      <c r="V36" s="37">
        <v>21</v>
      </c>
      <c r="W36" s="37">
        <v>58</v>
      </c>
    </row>
    <row r="37" spans="1:23" s="36" customFormat="1" x14ac:dyDescent="0.25">
      <c r="A37" t="s">
        <v>368</v>
      </c>
      <c r="B37" s="51" t="s">
        <v>496</v>
      </c>
      <c r="C37" s="29" t="str">
        <f>VLOOKUP(A37,Sheet1!A:F,3,FALSE)</f>
        <v xml:space="preserve">Our Healthier South East London </v>
      </c>
      <c r="D37" s="29" t="s">
        <v>369</v>
      </c>
      <c r="E37" s="29" t="s">
        <v>370</v>
      </c>
      <c r="F37" s="29" t="s">
        <v>742</v>
      </c>
      <c r="G37" s="30">
        <v>163</v>
      </c>
      <c r="H37" s="30">
        <v>29</v>
      </c>
      <c r="I37" s="33">
        <f t="shared" si="3"/>
        <v>0.19</v>
      </c>
      <c r="J37" s="30">
        <v>139</v>
      </c>
      <c r="K37" s="33">
        <f t="shared" si="0"/>
        <v>0.85</v>
      </c>
      <c r="L37" s="30">
        <v>37</v>
      </c>
      <c r="M37" s="32">
        <f t="shared" si="1"/>
        <v>0.28000000000000003</v>
      </c>
      <c r="N37" s="30">
        <v>86</v>
      </c>
      <c r="O37" s="32">
        <f t="shared" si="2"/>
        <v>0.53</v>
      </c>
      <c r="P37" s="30">
        <v>22</v>
      </c>
      <c r="Q37" s="34">
        <f t="shared" si="5"/>
        <v>0.47</v>
      </c>
      <c r="S37" s="37">
        <v>19</v>
      </c>
      <c r="T37" s="37">
        <v>85</v>
      </c>
      <c r="U37" s="37">
        <v>28</v>
      </c>
      <c r="V37" s="37">
        <v>53</v>
      </c>
      <c r="W37" s="37">
        <v>47</v>
      </c>
    </row>
    <row r="38" spans="1:23" s="36" customFormat="1" x14ac:dyDescent="0.25">
      <c r="A38" t="s">
        <v>169</v>
      </c>
      <c r="B38" s="51" t="s">
        <v>496</v>
      </c>
      <c r="C38" s="29" t="str">
        <f>VLOOKUP(A38,Sheet1!A:F,3,FALSE)</f>
        <v xml:space="preserve">Our Healthier South East London </v>
      </c>
      <c r="D38" s="29" t="s">
        <v>170</v>
      </c>
      <c r="E38" s="29" t="s">
        <v>51</v>
      </c>
      <c r="F38" s="29" t="s">
        <v>742</v>
      </c>
      <c r="G38" s="30">
        <v>127</v>
      </c>
      <c r="H38" s="30">
        <v>22</v>
      </c>
      <c r="I38" s="33">
        <f t="shared" si="3"/>
        <v>0.18</v>
      </c>
      <c r="J38" s="30">
        <v>75</v>
      </c>
      <c r="K38" s="32">
        <f t="shared" si="0"/>
        <v>0.59</v>
      </c>
      <c r="L38" s="30">
        <v>26</v>
      </c>
      <c r="M38" s="33">
        <f t="shared" si="1"/>
        <v>0.3</v>
      </c>
      <c r="N38" s="30">
        <v>97</v>
      </c>
      <c r="O38" s="33">
        <f t="shared" si="2"/>
        <v>0.76</v>
      </c>
      <c r="P38" s="30">
        <v>39</v>
      </c>
      <c r="Q38" s="32">
        <f t="shared" si="5"/>
        <v>0.89</v>
      </c>
      <c r="S38" s="37">
        <v>18</v>
      </c>
      <c r="T38" s="37">
        <v>59</v>
      </c>
      <c r="U38" s="37">
        <v>30</v>
      </c>
      <c r="V38" s="37">
        <v>76</v>
      </c>
      <c r="W38" s="37">
        <v>89</v>
      </c>
    </row>
    <row r="39" spans="1:23" s="36" customFormat="1" x14ac:dyDescent="0.25">
      <c r="A39" t="s">
        <v>49</v>
      </c>
      <c r="B39" s="51" t="s">
        <v>496</v>
      </c>
      <c r="C39" s="29" t="str">
        <f>VLOOKUP(A39,Sheet1!A:F,3,FALSE)</f>
        <v xml:space="preserve">Our Healthier South East London </v>
      </c>
      <c r="D39" s="29" t="s">
        <v>50</v>
      </c>
      <c r="E39" s="29" t="s">
        <v>51</v>
      </c>
      <c r="F39" s="29" t="s">
        <v>742</v>
      </c>
      <c r="G39" s="30">
        <v>77</v>
      </c>
      <c r="H39" s="30">
        <v>5</v>
      </c>
      <c r="I39" s="32">
        <f t="shared" si="3"/>
        <v>7.0000000000000007E-2</v>
      </c>
      <c r="J39" s="30">
        <v>54</v>
      </c>
      <c r="K39" s="33">
        <f t="shared" si="0"/>
        <v>0.7</v>
      </c>
      <c r="L39" s="30">
        <v>20</v>
      </c>
      <c r="M39" s="33">
        <f t="shared" si="1"/>
        <v>0.3</v>
      </c>
      <c r="N39" s="30">
        <v>48</v>
      </c>
      <c r="O39" s="32">
        <f t="shared" si="2"/>
        <v>0.62</v>
      </c>
      <c r="P39" s="30">
        <v>13</v>
      </c>
      <c r="Q39" s="32">
        <f t="shared" si="5"/>
        <v>0.81</v>
      </c>
      <c r="S39" s="37">
        <v>7</v>
      </c>
      <c r="T39" s="37">
        <v>70</v>
      </c>
      <c r="U39" s="37">
        <v>30</v>
      </c>
      <c r="V39" s="37">
        <v>62</v>
      </c>
      <c r="W39" s="37">
        <v>81</v>
      </c>
    </row>
    <row r="40" spans="1:23" s="36" customFormat="1" x14ac:dyDescent="0.25">
      <c r="A40" t="s">
        <v>143</v>
      </c>
      <c r="B40" s="51" t="s">
        <v>496</v>
      </c>
      <c r="C40" s="29" t="str">
        <f>VLOOKUP(A40,Sheet1!A:F,3,FALSE)</f>
        <v xml:space="preserve">Our Healthier South East London </v>
      </c>
      <c r="D40" s="29" t="s">
        <v>144</v>
      </c>
      <c r="E40" s="29" t="s">
        <v>145</v>
      </c>
      <c r="F40" s="29" t="s">
        <v>742</v>
      </c>
      <c r="G40" s="30">
        <v>143</v>
      </c>
      <c r="H40" s="30">
        <v>9</v>
      </c>
      <c r="I40" s="32">
        <f t="shared" si="3"/>
        <v>0.06</v>
      </c>
      <c r="J40" s="30">
        <v>38</v>
      </c>
      <c r="K40" s="34">
        <f t="shared" si="0"/>
        <v>0.27</v>
      </c>
      <c r="L40" s="30">
        <v>28</v>
      </c>
      <c r="M40" s="32">
        <f t="shared" si="1"/>
        <v>0.24</v>
      </c>
      <c r="N40" s="30">
        <v>38</v>
      </c>
      <c r="O40" s="32">
        <f t="shared" si="2"/>
        <v>0.27</v>
      </c>
      <c r="P40" s="30">
        <v>10</v>
      </c>
      <c r="Q40" s="34">
        <f t="shared" si="5"/>
        <v>0.28999999999999998</v>
      </c>
      <c r="S40" s="37">
        <v>6</v>
      </c>
      <c r="T40" s="37">
        <v>27</v>
      </c>
      <c r="U40" s="37">
        <v>24</v>
      </c>
      <c r="V40" s="37">
        <v>27</v>
      </c>
      <c r="W40" s="37">
        <v>29</v>
      </c>
    </row>
    <row r="41" spans="1:23" s="36" customFormat="1" x14ac:dyDescent="0.25">
      <c r="A41" t="s">
        <v>185</v>
      </c>
      <c r="B41" s="51" t="s">
        <v>496</v>
      </c>
      <c r="C41" s="29" t="str">
        <f>VLOOKUP(A41,Sheet1!A:F,3,FALSE)</f>
        <v xml:space="preserve">Our Healthier South East London </v>
      </c>
      <c r="D41" s="29" t="s">
        <v>186</v>
      </c>
      <c r="E41" s="29" t="s">
        <v>145</v>
      </c>
      <c r="F41" s="29" t="s">
        <v>742</v>
      </c>
      <c r="G41" s="30">
        <v>100</v>
      </c>
      <c r="H41" s="30">
        <v>20</v>
      </c>
      <c r="I41" s="33">
        <f t="shared" si="3"/>
        <v>0.21</v>
      </c>
      <c r="J41" s="30">
        <v>53</v>
      </c>
      <c r="K41" s="32">
        <f t="shared" si="0"/>
        <v>0.53</v>
      </c>
      <c r="L41" s="30">
        <v>5</v>
      </c>
      <c r="M41" s="34">
        <f t="shared" si="1"/>
        <v>0.11</v>
      </c>
      <c r="N41" s="30">
        <v>49</v>
      </c>
      <c r="O41" s="32">
        <f t="shared" si="2"/>
        <v>0.49</v>
      </c>
      <c r="P41" s="30">
        <v>24</v>
      </c>
      <c r="Q41" s="32">
        <f t="shared" si="5"/>
        <v>0.75</v>
      </c>
      <c r="S41" s="37">
        <v>21</v>
      </c>
      <c r="T41" s="37">
        <v>53</v>
      </c>
      <c r="U41" s="37">
        <v>11</v>
      </c>
      <c r="V41" s="37">
        <v>49</v>
      </c>
      <c r="W41" s="37">
        <v>75</v>
      </c>
    </row>
    <row r="42" spans="1:23" s="36" customFormat="1" x14ac:dyDescent="0.25">
      <c r="A42" t="s">
        <v>82</v>
      </c>
      <c r="B42" s="51" t="s">
        <v>496</v>
      </c>
      <c r="C42" s="29" t="str">
        <f>VLOOKUP(A42,Sheet1!A:F,3,FALSE)</f>
        <v xml:space="preserve">South West London Health and Care Partnership </v>
      </c>
      <c r="D42" s="29" t="s">
        <v>83</v>
      </c>
      <c r="E42" s="29" t="s">
        <v>84</v>
      </c>
      <c r="F42" s="29" t="s">
        <v>742</v>
      </c>
      <c r="G42" s="30">
        <v>86</v>
      </c>
      <c r="H42" s="30">
        <v>7</v>
      </c>
      <c r="I42" s="32">
        <f t="shared" si="3"/>
        <v>0.09</v>
      </c>
      <c r="J42" s="30">
        <v>49</v>
      </c>
      <c r="K42" s="32">
        <f t="shared" si="0"/>
        <v>0.56999999999999995</v>
      </c>
      <c r="L42" s="30">
        <v>21</v>
      </c>
      <c r="M42" s="33">
        <f t="shared" si="1"/>
        <v>0.34</v>
      </c>
      <c r="N42" s="30">
        <v>11</v>
      </c>
      <c r="O42" s="32">
        <f t="shared" si="2"/>
        <v>0.13</v>
      </c>
      <c r="P42" s="30">
        <v>12</v>
      </c>
      <c r="Q42" s="32">
        <f t="shared" si="5"/>
        <v>0.6</v>
      </c>
      <c r="S42" s="37">
        <v>9</v>
      </c>
      <c r="T42" s="37">
        <v>57</v>
      </c>
      <c r="U42" s="37">
        <v>34</v>
      </c>
      <c r="V42" s="37">
        <v>13</v>
      </c>
      <c r="W42" s="37">
        <v>60</v>
      </c>
    </row>
    <row r="43" spans="1:23" s="36" customFormat="1" x14ac:dyDescent="0.25">
      <c r="A43" t="s">
        <v>107</v>
      </c>
      <c r="B43" s="51" t="s">
        <v>496</v>
      </c>
      <c r="C43" s="29" t="str">
        <f>VLOOKUP(A43,Sheet1!A:F,3,FALSE)</f>
        <v xml:space="preserve">South West London Health and Care Partnership </v>
      </c>
      <c r="D43" s="29" t="s">
        <v>108</v>
      </c>
      <c r="E43" s="29" t="s">
        <v>109</v>
      </c>
      <c r="F43" s="29" t="s">
        <v>742</v>
      </c>
      <c r="G43" s="30">
        <v>29</v>
      </c>
      <c r="H43" s="30" t="s">
        <v>752</v>
      </c>
      <c r="I43" s="31" t="s">
        <v>753</v>
      </c>
      <c r="J43" s="30">
        <v>16</v>
      </c>
      <c r="K43" s="32">
        <f t="shared" si="0"/>
        <v>0.55000000000000004</v>
      </c>
      <c r="L43" s="30">
        <v>7</v>
      </c>
      <c r="M43" s="32">
        <f t="shared" si="1"/>
        <v>0.28000000000000003</v>
      </c>
      <c r="N43" s="30">
        <v>10</v>
      </c>
      <c r="O43" s="32">
        <f t="shared" si="2"/>
        <v>0.34</v>
      </c>
      <c r="P43" s="30" t="s">
        <v>752</v>
      </c>
      <c r="Q43" s="33">
        <f t="shared" si="5"/>
        <v>1</v>
      </c>
      <c r="S43" s="37">
        <v>14</v>
      </c>
      <c r="T43" s="37">
        <v>55</v>
      </c>
      <c r="U43" s="37">
        <v>28</v>
      </c>
      <c r="V43" s="37">
        <v>34</v>
      </c>
      <c r="W43" s="37">
        <v>100</v>
      </c>
    </row>
    <row r="44" spans="1:23" s="36" customFormat="1" x14ac:dyDescent="0.25">
      <c r="A44" t="s">
        <v>344</v>
      </c>
      <c r="B44" s="51" t="s">
        <v>496</v>
      </c>
      <c r="C44" s="29" t="str">
        <f>VLOOKUP(A44,Sheet1!A:F,3,FALSE)</f>
        <v xml:space="preserve">South West London Health and Care Partnership </v>
      </c>
      <c r="D44" s="29" t="s">
        <v>345</v>
      </c>
      <c r="E44" s="29" t="s">
        <v>109</v>
      </c>
      <c r="F44" s="29" t="s">
        <v>742</v>
      </c>
      <c r="G44" s="30">
        <v>32</v>
      </c>
      <c r="H44" s="30" t="s">
        <v>752</v>
      </c>
      <c r="I44" s="31" t="s">
        <v>753</v>
      </c>
      <c r="J44" s="30">
        <v>12</v>
      </c>
      <c r="K44" s="32">
        <f t="shared" si="0"/>
        <v>0.38</v>
      </c>
      <c r="L44" s="30" t="s">
        <v>752</v>
      </c>
      <c r="M44" s="31" t="s">
        <v>753</v>
      </c>
      <c r="N44" s="30">
        <v>12</v>
      </c>
      <c r="O44" s="32">
        <f t="shared" si="2"/>
        <v>0.38</v>
      </c>
      <c r="P44" s="30">
        <v>6</v>
      </c>
      <c r="Q44" s="32">
        <f t="shared" si="5"/>
        <v>0.75</v>
      </c>
      <c r="S44" s="37">
        <v>9</v>
      </c>
      <c r="T44" s="37">
        <v>38</v>
      </c>
      <c r="U44" s="37">
        <v>11</v>
      </c>
      <c r="V44" s="37">
        <v>38</v>
      </c>
      <c r="W44" s="37">
        <v>75</v>
      </c>
    </row>
    <row r="45" spans="1:23" s="36" customFormat="1" x14ac:dyDescent="0.25">
      <c r="A45" t="s">
        <v>180</v>
      </c>
      <c r="B45" s="51" t="s">
        <v>496</v>
      </c>
      <c r="C45" s="29" t="str">
        <f>VLOOKUP(A45,Sheet1!A:F,3,FALSE)</f>
        <v xml:space="preserve">South West London Health and Care Partnership </v>
      </c>
      <c r="D45" s="29" t="s">
        <v>181</v>
      </c>
      <c r="E45" s="29" t="s">
        <v>182</v>
      </c>
      <c r="F45" s="29" t="s">
        <v>742</v>
      </c>
      <c r="G45" s="30">
        <v>88</v>
      </c>
      <c r="H45" s="30" t="s">
        <v>752</v>
      </c>
      <c r="I45" s="31" t="s">
        <v>753</v>
      </c>
      <c r="J45" s="30">
        <v>31</v>
      </c>
      <c r="K45" s="32">
        <f t="shared" si="0"/>
        <v>0.35</v>
      </c>
      <c r="L45" s="30">
        <v>19</v>
      </c>
      <c r="M45" s="33">
        <f t="shared" si="1"/>
        <v>0.33</v>
      </c>
      <c r="N45" s="30">
        <v>6</v>
      </c>
      <c r="O45" s="34">
        <f t="shared" si="2"/>
        <v>7.0000000000000007E-2</v>
      </c>
      <c r="P45" s="30">
        <v>13</v>
      </c>
      <c r="Q45" s="32">
        <f t="shared" si="5"/>
        <v>0.54</v>
      </c>
      <c r="S45" s="37">
        <v>2</v>
      </c>
      <c r="T45" s="37">
        <v>35</v>
      </c>
      <c r="U45" s="37">
        <v>33</v>
      </c>
      <c r="V45" s="37">
        <v>7</v>
      </c>
      <c r="W45" s="37">
        <v>54</v>
      </c>
    </row>
    <row r="46" spans="1:23" s="36" customFormat="1" x14ac:dyDescent="0.25">
      <c r="A46" t="s">
        <v>126</v>
      </c>
      <c r="B46" s="51" t="s">
        <v>496</v>
      </c>
      <c r="C46" s="29" t="str">
        <f>VLOOKUP(A46,Sheet1!A:F,3,FALSE)</f>
        <v xml:space="preserve">South West London Health and Care Partnership </v>
      </c>
      <c r="D46" s="29" t="s">
        <v>127</v>
      </c>
      <c r="E46" s="29" t="s">
        <v>128</v>
      </c>
      <c r="F46" s="29" t="s">
        <v>742</v>
      </c>
      <c r="G46" s="30">
        <v>32</v>
      </c>
      <c r="H46" s="30">
        <v>7</v>
      </c>
      <c r="I46" s="33">
        <f t="shared" si="3"/>
        <v>0.23</v>
      </c>
      <c r="J46" s="30">
        <v>23</v>
      </c>
      <c r="K46" s="33">
        <f t="shared" si="0"/>
        <v>0.72</v>
      </c>
      <c r="L46" s="30">
        <v>7</v>
      </c>
      <c r="M46" s="33">
        <f t="shared" si="1"/>
        <v>0.33</v>
      </c>
      <c r="N46" s="30">
        <v>19</v>
      </c>
      <c r="O46" s="32">
        <f t="shared" si="2"/>
        <v>0.59</v>
      </c>
      <c r="P46" s="30">
        <v>7</v>
      </c>
      <c r="Q46" s="32">
        <f t="shared" si="5"/>
        <v>0.7</v>
      </c>
      <c r="S46" s="37">
        <v>23</v>
      </c>
      <c r="T46" s="37">
        <v>72</v>
      </c>
      <c r="U46" s="37">
        <v>33</v>
      </c>
      <c r="V46" s="37">
        <v>59</v>
      </c>
      <c r="W46" s="37">
        <v>70</v>
      </c>
    </row>
    <row r="47" spans="1:23" customFormat="1" x14ac:dyDescent="0.25">
      <c r="A47" t="s">
        <v>246</v>
      </c>
      <c r="B47" s="51" t="s">
        <v>534</v>
      </c>
      <c r="C47" s="29" t="str">
        <f>VLOOKUP(A47,Sheet1!A:F,3,FALSE)</f>
        <v xml:space="preserve">Coventry and Warwickshire Health and Care Partnership </v>
      </c>
      <c r="D47" s="29" t="s">
        <v>247</v>
      </c>
      <c r="E47" s="29" t="s">
        <v>248</v>
      </c>
      <c r="F47" s="29" t="s">
        <v>742</v>
      </c>
      <c r="G47" s="30">
        <v>25</v>
      </c>
      <c r="H47" s="30">
        <v>12</v>
      </c>
      <c r="I47" s="33">
        <f t="shared" si="3"/>
        <v>0.5</v>
      </c>
      <c r="J47" s="30">
        <v>10</v>
      </c>
      <c r="K47" s="32">
        <f t="shared" si="0"/>
        <v>0.4</v>
      </c>
      <c r="L47" s="30">
        <v>7</v>
      </c>
      <c r="M47" s="33">
        <f t="shared" si="1"/>
        <v>0.54</v>
      </c>
      <c r="N47" s="30">
        <v>20</v>
      </c>
      <c r="O47" s="33">
        <f t="shared" si="2"/>
        <v>0.8</v>
      </c>
      <c r="P47" s="30">
        <v>5</v>
      </c>
      <c r="Q47" s="33">
        <f t="shared" si="5"/>
        <v>1</v>
      </c>
      <c r="S47" s="20">
        <v>50</v>
      </c>
      <c r="T47" s="20">
        <v>40</v>
      </c>
      <c r="U47" s="20">
        <v>54</v>
      </c>
      <c r="V47" s="20">
        <v>80</v>
      </c>
      <c r="W47" s="20">
        <v>100</v>
      </c>
    </row>
    <row r="48" spans="1:23" customFormat="1" x14ac:dyDescent="0.25">
      <c r="A48" t="s">
        <v>399</v>
      </c>
      <c r="B48" s="51" t="s">
        <v>534</v>
      </c>
      <c r="C48" s="29" t="str">
        <f>VLOOKUP(A48,Sheet1!A:F,3,FALSE)</f>
        <v xml:space="preserve">Coventry and Warwickshire Health and Care Partnership </v>
      </c>
      <c r="D48" s="29" t="s">
        <v>400</v>
      </c>
      <c r="E48" s="29" t="s">
        <v>401</v>
      </c>
      <c r="F48" s="29" t="s">
        <v>742</v>
      </c>
      <c r="G48" s="30">
        <v>79</v>
      </c>
      <c r="H48" s="30" t="s">
        <v>752</v>
      </c>
      <c r="I48" s="31" t="s">
        <v>753</v>
      </c>
      <c r="J48" s="30">
        <v>41</v>
      </c>
      <c r="K48" s="32">
        <f t="shared" si="0"/>
        <v>0.52</v>
      </c>
      <c r="L48" s="30">
        <v>12</v>
      </c>
      <c r="M48" s="33">
        <f t="shared" si="1"/>
        <v>0.36</v>
      </c>
      <c r="N48" s="30">
        <v>64</v>
      </c>
      <c r="O48" s="33">
        <f t="shared" si="2"/>
        <v>0.81</v>
      </c>
      <c r="P48" s="30">
        <v>13</v>
      </c>
      <c r="Q48" s="33">
        <f t="shared" si="5"/>
        <v>1</v>
      </c>
      <c r="S48" s="20">
        <v>6</v>
      </c>
      <c r="T48" s="20">
        <v>52</v>
      </c>
      <c r="U48" s="20">
        <v>36</v>
      </c>
      <c r="V48" s="20">
        <v>81</v>
      </c>
      <c r="W48" s="20">
        <v>100</v>
      </c>
    </row>
    <row r="49" spans="1:23" customFormat="1" x14ac:dyDescent="0.25">
      <c r="A49" t="s">
        <v>391</v>
      </c>
      <c r="B49" s="51" t="s">
        <v>534</v>
      </c>
      <c r="C49" s="29" t="str">
        <f>VLOOKUP(A49,Sheet1!A:F,3,FALSE)</f>
        <v xml:space="preserve">Coventry and Warwickshire Health and Care Partnership </v>
      </c>
      <c r="D49" s="29" t="s">
        <v>392</v>
      </c>
      <c r="E49" s="29" t="s">
        <v>393</v>
      </c>
      <c r="F49" s="29" t="s">
        <v>742</v>
      </c>
      <c r="G49" s="30">
        <v>160</v>
      </c>
      <c r="H49" s="30">
        <v>30</v>
      </c>
      <c r="I49" s="33">
        <f t="shared" si="3"/>
        <v>0.2</v>
      </c>
      <c r="J49" s="30">
        <v>109</v>
      </c>
      <c r="K49" s="33">
        <f t="shared" si="0"/>
        <v>0.68</v>
      </c>
      <c r="L49" s="30">
        <v>28</v>
      </c>
      <c r="M49" s="33">
        <f t="shared" si="1"/>
        <v>0.34</v>
      </c>
      <c r="N49" s="30">
        <v>138</v>
      </c>
      <c r="O49" s="33">
        <f t="shared" si="2"/>
        <v>0.86</v>
      </c>
      <c r="P49" s="30">
        <v>37</v>
      </c>
      <c r="Q49" s="33">
        <f t="shared" si="5"/>
        <v>0.95</v>
      </c>
      <c r="S49" s="20">
        <v>20</v>
      </c>
      <c r="T49" s="20">
        <v>68</v>
      </c>
      <c r="U49" s="20">
        <v>34</v>
      </c>
      <c r="V49" s="20">
        <v>86</v>
      </c>
      <c r="W49" s="20">
        <v>95</v>
      </c>
    </row>
    <row r="50" spans="1:23" customFormat="1" x14ac:dyDescent="0.25">
      <c r="A50" t="s">
        <v>432</v>
      </c>
      <c r="B50" s="51" t="s">
        <v>534</v>
      </c>
      <c r="C50" s="29" t="str">
        <f>VLOOKUP(A50,Sheet1!A:F,3,FALSE)</f>
        <v xml:space="preserve">Herefordshire and Worcestshire Health and Care NHS Trust </v>
      </c>
      <c r="D50" s="29" t="s">
        <v>433</v>
      </c>
      <c r="E50" s="29" t="s">
        <v>434</v>
      </c>
      <c r="F50" s="29" t="s">
        <v>742</v>
      </c>
      <c r="G50" s="30">
        <v>52</v>
      </c>
      <c r="H50" s="30" t="s">
        <v>752</v>
      </c>
      <c r="I50" s="31" t="s">
        <v>753</v>
      </c>
      <c r="J50" s="30">
        <v>19</v>
      </c>
      <c r="K50" s="32">
        <f t="shared" si="0"/>
        <v>0.37</v>
      </c>
      <c r="L50" s="30">
        <v>6</v>
      </c>
      <c r="M50" s="32">
        <f t="shared" si="1"/>
        <v>0.18</v>
      </c>
      <c r="N50" s="30">
        <v>32</v>
      </c>
      <c r="O50" s="32">
        <f t="shared" si="2"/>
        <v>0.62</v>
      </c>
      <c r="P50" s="30" t="s">
        <v>752</v>
      </c>
      <c r="Q50" s="31" t="s">
        <v>753</v>
      </c>
      <c r="S50" s="20">
        <v>6</v>
      </c>
      <c r="T50" s="20">
        <v>37</v>
      </c>
      <c r="U50" s="20">
        <v>18</v>
      </c>
      <c r="V50" s="20">
        <v>62</v>
      </c>
      <c r="W50" s="20">
        <v>57</v>
      </c>
    </row>
    <row r="51" spans="1:23" customFormat="1" x14ac:dyDescent="0.25">
      <c r="A51" t="s">
        <v>149</v>
      </c>
      <c r="B51" s="51" t="s">
        <v>534</v>
      </c>
      <c r="C51" s="29" t="str">
        <f>VLOOKUP(A51,Sheet1!A:F,3,FALSE)</f>
        <v xml:space="preserve">Herefordshire and Worcestshire Health and Care NHS Trust </v>
      </c>
      <c r="D51" s="29" t="s">
        <v>150</v>
      </c>
      <c r="E51" s="29" t="s">
        <v>151</v>
      </c>
      <c r="F51" s="29" t="s">
        <v>742</v>
      </c>
      <c r="G51" s="30">
        <v>66</v>
      </c>
      <c r="H51" s="30" t="s">
        <v>752</v>
      </c>
      <c r="I51" s="31" t="s">
        <v>753</v>
      </c>
      <c r="J51" s="30">
        <v>46</v>
      </c>
      <c r="K51" s="33">
        <f t="shared" si="0"/>
        <v>0.7</v>
      </c>
      <c r="L51" s="30">
        <v>5</v>
      </c>
      <c r="M51" s="32">
        <f t="shared" si="1"/>
        <v>0.28000000000000003</v>
      </c>
      <c r="N51" s="30">
        <v>8</v>
      </c>
      <c r="O51" s="32">
        <f t="shared" si="2"/>
        <v>0.12</v>
      </c>
      <c r="P51" s="30">
        <v>7</v>
      </c>
      <c r="Q51" s="32">
        <f>W51/100</f>
        <v>0.88</v>
      </c>
      <c r="S51" s="20">
        <v>8</v>
      </c>
      <c r="T51" s="20">
        <v>70</v>
      </c>
      <c r="U51" s="20">
        <v>28</v>
      </c>
      <c r="V51" s="20">
        <v>12</v>
      </c>
      <c r="W51" s="20">
        <v>88</v>
      </c>
    </row>
    <row r="52" spans="1:23" customFormat="1" x14ac:dyDescent="0.25">
      <c r="A52" t="s">
        <v>64</v>
      </c>
      <c r="B52" s="51" t="s">
        <v>534</v>
      </c>
      <c r="C52" s="29" t="str">
        <f>VLOOKUP(A52,Sheet1!A:F,3,FALSE)</f>
        <v xml:space="preserve">Joined Up Care Derbyshire </v>
      </c>
      <c r="D52" s="29" t="s">
        <v>65</v>
      </c>
      <c r="E52" s="29" t="s">
        <v>66</v>
      </c>
      <c r="F52" s="29" t="s">
        <v>742</v>
      </c>
      <c r="G52" s="30">
        <v>126</v>
      </c>
      <c r="H52" s="30">
        <v>5</v>
      </c>
      <c r="I52" s="32">
        <f t="shared" si="3"/>
        <v>0.04</v>
      </c>
      <c r="J52" s="30">
        <v>50</v>
      </c>
      <c r="K52" s="32">
        <f t="shared" si="0"/>
        <v>0.4</v>
      </c>
      <c r="L52" s="30">
        <v>17</v>
      </c>
      <c r="M52" s="32">
        <f t="shared" si="1"/>
        <v>0.26</v>
      </c>
      <c r="N52" s="30">
        <v>74</v>
      </c>
      <c r="O52" s="32">
        <f t="shared" si="2"/>
        <v>0.59</v>
      </c>
      <c r="P52" s="30">
        <v>20</v>
      </c>
      <c r="Q52" s="32">
        <f>W52/100</f>
        <v>0.62</v>
      </c>
      <c r="S52" s="20">
        <v>4</v>
      </c>
      <c r="T52" s="20">
        <v>40</v>
      </c>
      <c r="U52" s="20">
        <v>26</v>
      </c>
      <c r="V52" s="20">
        <v>59</v>
      </c>
      <c r="W52" s="20">
        <v>62</v>
      </c>
    </row>
    <row r="53" spans="1:23" customFormat="1" x14ac:dyDescent="0.25">
      <c r="A53" t="s">
        <v>52</v>
      </c>
      <c r="B53" s="51" t="s">
        <v>534</v>
      </c>
      <c r="C53" s="29" t="str">
        <f>VLOOKUP(A53,Sheet1!A:F,3,FALSE)</f>
        <v xml:space="preserve">Joined Up Care Derbyshire </v>
      </c>
      <c r="D53" s="29" t="s">
        <v>53</v>
      </c>
      <c r="E53" s="29" t="s">
        <v>54</v>
      </c>
      <c r="F53" s="29" t="s">
        <v>742</v>
      </c>
      <c r="G53" s="30">
        <v>127</v>
      </c>
      <c r="H53" s="30">
        <v>5</v>
      </c>
      <c r="I53" s="32">
        <f t="shared" si="3"/>
        <v>0.04</v>
      </c>
      <c r="J53" s="30">
        <v>60</v>
      </c>
      <c r="K53" s="32">
        <f t="shared" si="0"/>
        <v>0.47</v>
      </c>
      <c r="L53" s="30">
        <v>6</v>
      </c>
      <c r="M53" s="34">
        <f t="shared" si="1"/>
        <v>0.1</v>
      </c>
      <c r="N53" s="30">
        <v>61</v>
      </c>
      <c r="O53" s="32">
        <f t="shared" si="2"/>
        <v>0.48</v>
      </c>
      <c r="P53" s="30">
        <v>18</v>
      </c>
      <c r="Q53" s="32">
        <f>W53/100</f>
        <v>0.78</v>
      </c>
      <c r="S53" s="20">
        <v>4</v>
      </c>
      <c r="T53" s="20">
        <v>47</v>
      </c>
      <c r="U53" s="20">
        <v>10</v>
      </c>
      <c r="V53" s="20">
        <v>48</v>
      </c>
      <c r="W53" s="20">
        <v>78</v>
      </c>
    </row>
    <row r="54" spans="1:23" customFormat="1" x14ac:dyDescent="0.25">
      <c r="A54" t="s">
        <v>88</v>
      </c>
      <c r="B54" s="51" t="s">
        <v>534</v>
      </c>
      <c r="C54" s="29" t="str">
        <f>VLOOKUP(A54,Sheet1!A:F,3,FALSE)</f>
        <v xml:space="preserve">Joined Up Care Derbyshire </v>
      </c>
      <c r="D54" s="29" t="s">
        <v>89</v>
      </c>
      <c r="E54" s="29" t="s">
        <v>54</v>
      </c>
      <c r="F54" s="29" t="s">
        <v>742</v>
      </c>
      <c r="G54" s="30">
        <v>197</v>
      </c>
      <c r="H54" s="30" t="s">
        <v>752</v>
      </c>
      <c r="I54" s="31" t="s">
        <v>753</v>
      </c>
      <c r="J54" s="30">
        <v>90</v>
      </c>
      <c r="K54" s="32">
        <f t="shared" si="0"/>
        <v>0.46</v>
      </c>
      <c r="L54" s="30">
        <v>22</v>
      </c>
      <c r="M54" s="32">
        <f>U54/100</f>
        <v>0.25</v>
      </c>
      <c r="N54" s="30">
        <v>185</v>
      </c>
      <c r="O54" s="33">
        <f t="shared" si="2"/>
        <v>0.94</v>
      </c>
      <c r="P54" s="30">
        <v>36</v>
      </c>
      <c r="Q54" s="33">
        <f>W54/100</f>
        <v>0.9</v>
      </c>
      <c r="S54" s="20">
        <v>1</v>
      </c>
      <c r="T54" s="20">
        <v>46</v>
      </c>
      <c r="U54" s="20">
        <v>25</v>
      </c>
      <c r="V54" s="20">
        <v>94</v>
      </c>
      <c r="W54" s="20">
        <v>90</v>
      </c>
    </row>
    <row r="55" spans="1:23" customFormat="1" x14ac:dyDescent="0.25">
      <c r="A55" t="s">
        <v>137</v>
      </c>
      <c r="B55" s="51" t="s">
        <v>534</v>
      </c>
      <c r="C55" s="29" t="str">
        <f>VLOOKUP(A55,Sheet1!A:F,3,FALSE)</f>
        <v xml:space="preserve">Lincolnshire </v>
      </c>
      <c r="D55" s="29" t="s">
        <v>138</v>
      </c>
      <c r="E55" s="29" t="s">
        <v>139</v>
      </c>
      <c r="F55" s="29" t="s">
        <v>742</v>
      </c>
      <c r="G55" s="30">
        <v>16</v>
      </c>
      <c r="H55" s="30" t="s">
        <v>752</v>
      </c>
      <c r="I55" s="31" t="s">
        <v>753</v>
      </c>
      <c r="J55" s="30">
        <v>10</v>
      </c>
      <c r="K55" s="32">
        <f t="shared" si="0"/>
        <v>0.62</v>
      </c>
      <c r="L55" s="30" t="s">
        <v>752</v>
      </c>
      <c r="M55" s="31" t="s">
        <v>753</v>
      </c>
      <c r="N55" s="30">
        <v>12</v>
      </c>
      <c r="O55" s="33">
        <f t="shared" si="2"/>
        <v>0.75</v>
      </c>
      <c r="P55" s="30">
        <v>0</v>
      </c>
      <c r="Q55" s="38" t="s">
        <v>122</v>
      </c>
      <c r="S55" s="20">
        <v>27</v>
      </c>
      <c r="T55" s="20">
        <v>62</v>
      </c>
      <c r="U55" s="20">
        <v>20</v>
      </c>
      <c r="V55" s="20">
        <v>75</v>
      </c>
      <c r="W55" s="20" t="s">
        <v>122</v>
      </c>
    </row>
    <row r="56" spans="1:23" customFormat="1" x14ac:dyDescent="0.25">
      <c r="A56" t="s">
        <v>190</v>
      </c>
      <c r="B56" s="51" t="s">
        <v>534</v>
      </c>
      <c r="C56" s="29" t="str">
        <f>VLOOKUP(A56,Sheet1!A:F,3,FALSE)</f>
        <v xml:space="preserve">Lincolnshire </v>
      </c>
      <c r="D56" s="29" t="s">
        <v>191</v>
      </c>
      <c r="E56" s="29" t="s">
        <v>139</v>
      </c>
      <c r="F56" s="29" t="s">
        <v>742</v>
      </c>
      <c r="G56" s="30">
        <v>79</v>
      </c>
      <c r="H56" s="30">
        <v>7</v>
      </c>
      <c r="I56" s="32">
        <f t="shared" si="3"/>
        <v>0.09</v>
      </c>
      <c r="J56" s="30">
        <v>43</v>
      </c>
      <c r="K56" s="32">
        <f t="shared" si="0"/>
        <v>0.54</v>
      </c>
      <c r="L56" s="30">
        <v>19</v>
      </c>
      <c r="M56" s="33">
        <f t="shared" si="1"/>
        <v>0.31</v>
      </c>
      <c r="N56" s="30">
        <v>41</v>
      </c>
      <c r="O56" s="32">
        <f t="shared" si="2"/>
        <v>0.52</v>
      </c>
      <c r="P56" s="30" t="s">
        <v>752</v>
      </c>
      <c r="Q56" s="31" t="s">
        <v>753</v>
      </c>
      <c r="S56" s="20">
        <v>9</v>
      </c>
      <c r="T56" s="20">
        <v>54</v>
      </c>
      <c r="U56" s="20">
        <v>31</v>
      </c>
      <c r="V56" s="20">
        <v>52</v>
      </c>
      <c r="W56" s="20">
        <v>33</v>
      </c>
    </row>
    <row r="57" spans="1:23" customFormat="1" x14ac:dyDescent="0.25">
      <c r="A57" t="s">
        <v>260</v>
      </c>
      <c r="B57" s="51" t="s">
        <v>534</v>
      </c>
      <c r="C57" s="29" t="str">
        <f>VLOOKUP(A57,Sheet1!A:F,3,FALSE)</f>
        <v xml:space="preserve">Lincolnshire </v>
      </c>
      <c r="D57" s="29" t="s">
        <v>261</v>
      </c>
      <c r="E57" s="29" t="s">
        <v>139</v>
      </c>
      <c r="F57" s="29" t="s">
        <v>742</v>
      </c>
      <c r="G57" s="30">
        <v>92</v>
      </c>
      <c r="H57" s="30">
        <v>7</v>
      </c>
      <c r="I57" s="32">
        <f t="shared" si="3"/>
        <v>0.08</v>
      </c>
      <c r="J57" s="30">
        <v>49</v>
      </c>
      <c r="K57" s="32">
        <f t="shared" si="0"/>
        <v>0.53</v>
      </c>
      <c r="L57" s="30">
        <v>21</v>
      </c>
      <c r="M57" s="33">
        <f t="shared" si="1"/>
        <v>0.32</v>
      </c>
      <c r="N57" s="30">
        <v>38</v>
      </c>
      <c r="O57" s="32">
        <f t="shared" si="2"/>
        <v>0.42</v>
      </c>
      <c r="P57" s="30">
        <v>6</v>
      </c>
      <c r="Q57" s="34">
        <f>W57/100</f>
        <v>0.43</v>
      </c>
      <c r="S57" s="20">
        <v>8</v>
      </c>
      <c r="T57" s="20">
        <v>53</v>
      </c>
      <c r="U57" s="20">
        <v>32</v>
      </c>
      <c r="V57" s="20">
        <v>42</v>
      </c>
      <c r="W57" s="20">
        <v>43</v>
      </c>
    </row>
    <row r="58" spans="1:23" customFormat="1" x14ac:dyDescent="0.25">
      <c r="A58" t="s">
        <v>104</v>
      </c>
      <c r="B58" s="51" t="s">
        <v>534</v>
      </c>
      <c r="C58" s="29" t="str">
        <f>VLOOKUP(A58,Sheet1!A:F,3,FALSE)</f>
        <v xml:space="preserve">Live Healthy Live Happy Birmingham and Solihull </v>
      </c>
      <c r="D58" s="29" t="s">
        <v>105</v>
      </c>
      <c r="E58" s="29" t="s">
        <v>106</v>
      </c>
      <c r="F58" s="29" t="s">
        <v>742</v>
      </c>
      <c r="G58" s="30">
        <v>22</v>
      </c>
      <c r="H58" s="30" t="s">
        <v>752</v>
      </c>
      <c r="I58" s="31" t="s">
        <v>753</v>
      </c>
      <c r="J58" s="30">
        <v>14</v>
      </c>
      <c r="K58" s="33">
        <f t="shared" si="0"/>
        <v>0.64</v>
      </c>
      <c r="L58" s="30" t="s">
        <v>752</v>
      </c>
      <c r="M58" s="31" t="s">
        <v>753</v>
      </c>
      <c r="N58" s="30" t="s">
        <v>752</v>
      </c>
      <c r="O58" s="31" t="s">
        <v>753</v>
      </c>
      <c r="P58" s="30" t="s">
        <v>752</v>
      </c>
      <c r="Q58" s="31" t="s">
        <v>753</v>
      </c>
      <c r="S58" s="20">
        <v>9</v>
      </c>
      <c r="T58" s="20">
        <v>64</v>
      </c>
      <c r="U58" s="20">
        <v>18</v>
      </c>
      <c r="V58" s="20">
        <v>18</v>
      </c>
      <c r="W58" s="20">
        <v>75</v>
      </c>
    </row>
    <row r="59" spans="1:23" customFormat="1" x14ac:dyDescent="0.25">
      <c r="A59" t="s">
        <v>275</v>
      </c>
      <c r="B59" s="51" t="s">
        <v>534</v>
      </c>
      <c r="C59" s="29" t="str">
        <f>VLOOKUP(A59,Sheet1!A:F,3,FALSE)</f>
        <v xml:space="preserve">Live Healthy Live Happy Birmingham and Solihull </v>
      </c>
      <c r="D59" s="29" t="s">
        <v>276</v>
      </c>
      <c r="E59" s="29" t="s">
        <v>106</v>
      </c>
      <c r="F59" s="29" t="s">
        <v>742</v>
      </c>
      <c r="G59" s="30">
        <v>262</v>
      </c>
      <c r="H59" s="30">
        <v>14</v>
      </c>
      <c r="I59" s="32">
        <f t="shared" si="3"/>
        <v>0.05</v>
      </c>
      <c r="J59" s="30">
        <v>167</v>
      </c>
      <c r="K59" s="33">
        <f t="shared" si="0"/>
        <v>0.64</v>
      </c>
      <c r="L59" s="30">
        <v>18</v>
      </c>
      <c r="M59" s="34">
        <f t="shared" si="1"/>
        <v>0.09</v>
      </c>
      <c r="N59" s="30">
        <v>179</v>
      </c>
      <c r="O59" s="33">
        <f t="shared" si="2"/>
        <v>0.68</v>
      </c>
      <c r="P59" s="30">
        <v>45</v>
      </c>
      <c r="Q59" s="32">
        <f>W59/100</f>
        <v>0.76</v>
      </c>
      <c r="S59" s="20">
        <v>5</v>
      </c>
      <c r="T59" s="20">
        <v>64</v>
      </c>
      <c r="U59" s="20">
        <v>9</v>
      </c>
      <c r="V59" s="20">
        <v>68</v>
      </c>
      <c r="W59" s="20">
        <v>76</v>
      </c>
    </row>
    <row r="60" spans="1:23" customFormat="1" x14ac:dyDescent="0.25">
      <c r="A60" t="s">
        <v>174</v>
      </c>
      <c r="B60" s="51" t="s">
        <v>534</v>
      </c>
      <c r="C60" s="29" t="str">
        <f>VLOOKUP(A60,Sheet1!A:F,3,FALSE)</f>
        <v xml:space="preserve">Northamptonshire Health and Care </v>
      </c>
      <c r="D60" s="29" t="s">
        <v>175</v>
      </c>
      <c r="E60" s="29" t="s">
        <v>176</v>
      </c>
      <c r="F60" s="29" t="s">
        <v>742</v>
      </c>
      <c r="G60" s="30">
        <v>59</v>
      </c>
      <c r="H60" s="30" t="s">
        <v>752</v>
      </c>
      <c r="I60" s="31" t="s">
        <v>753</v>
      </c>
      <c r="J60" s="30">
        <v>13</v>
      </c>
      <c r="K60" s="34">
        <f t="shared" si="0"/>
        <v>0.22</v>
      </c>
      <c r="L60" s="30">
        <v>12</v>
      </c>
      <c r="M60" s="32">
        <f t="shared" si="1"/>
        <v>0.26</v>
      </c>
      <c r="N60" s="30">
        <v>8</v>
      </c>
      <c r="O60" s="32">
        <f t="shared" si="2"/>
        <v>0.14000000000000001</v>
      </c>
      <c r="P60" s="30">
        <v>5</v>
      </c>
      <c r="Q60" s="32">
        <f>W60/100</f>
        <v>0.5</v>
      </c>
      <c r="S60" s="20">
        <v>4</v>
      </c>
      <c r="T60" s="20">
        <v>22</v>
      </c>
      <c r="U60" s="20">
        <v>26</v>
      </c>
      <c r="V60" s="20">
        <v>14</v>
      </c>
      <c r="W60" s="20">
        <v>50</v>
      </c>
    </row>
    <row r="61" spans="1:23" customFormat="1" x14ac:dyDescent="0.25">
      <c r="A61" t="s">
        <v>243</v>
      </c>
      <c r="B61" s="51" t="s">
        <v>534</v>
      </c>
      <c r="C61" s="29" t="str">
        <f>VLOOKUP(A61,Sheet1!A:F,3,FALSE)</f>
        <v xml:space="preserve">Northhamptonshire Health and Care </v>
      </c>
      <c r="D61" s="29" t="s">
        <v>244</v>
      </c>
      <c r="E61" s="29" t="s">
        <v>245</v>
      </c>
      <c r="F61" s="29" t="s">
        <v>742</v>
      </c>
      <c r="G61" s="30">
        <v>221</v>
      </c>
      <c r="H61" s="30">
        <v>57</v>
      </c>
      <c r="I61" s="33">
        <f t="shared" si="3"/>
        <v>0.28000000000000003</v>
      </c>
      <c r="J61" s="30">
        <v>169</v>
      </c>
      <c r="K61" s="33">
        <f t="shared" si="0"/>
        <v>0.76</v>
      </c>
      <c r="L61" s="30">
        <v>12</v>
      </c>
      <c r="M61" s="32">
        <f t="shared" si="1"/>
        <v>0.24</v>
      </c>
      <c r="N61" s="30">
        <v>195</v>
      </c>
      <c r="O61" s="33">
        <f t="shared" si="2"/>
        <v>0.88</v>
      </c>
      <c r="P61" s="30">
        <v>39</v>
      </c>
      <c r="Q61" s="33">
        <f>W61/100</f>
        <v>0.98</v>
      </c>
      <c r="S61" s="20">
        <v>28</v>
      </c>
      <c r="T61" s="20">
        <v>76</v>
      </c>
      <c r="U61" s="20">
        <v>24</v>
      </c>
      <c r="V61" s="20">
        <v>88</v>
      </c>
      <c r="W61" s="20">
        <v>98</v>
      </c>
    </row>
    <row r="62" spans="1:23" customFormat="1" x14ac:dyDescent="0.25">
      <c r="A62" t="s">
        <v>67</v>
      </c>
      <c r="B62" s="51" t="s">
        <v>534</v>
      </c>
      <c r="C62" s="29" t="str">
        <f>VLOOKUP(A62,Sheet1!A:F,3,FALSE)</f>
        <v xml:space="preserve">Nottingham and Nottinghamshire </v>
      </c>
      <c r="D62" s="29" t="s">
        <v>68</v>
      </c>
      <c r="E62" s="29" t="s">
        <v>69</v>
      </c>
      <c r="F62" s="29" t="s">
        <v>742</v>
      </c>
      <c r="G62" s="30">
        <v>384</v>
      </c>
      <c r="H62" s="30">
        <v>29</v>
      </c>
      <c r="I62" s="32">
        <f t="shared" si="3"/>
        <v>0.08</v>
      </c>
      <c r="J62" s="30">
        <v>255</v>
      </c>
      <c r="K62" s="33">
        <f t="shared" si="0"/>
        <v>0.66</v>
      </c>
      <c r="L62" s="30">
        <v>15</v>
      </c>
      <c r="M62" s="34">
        <f t="shared" si="1"/>
        <v>0.04</v>
      </c>
      <c r="N62" s="30">
        <v>222</v>
      </c>
      <c r="O62" s="32">
        <f t="shared" si="2"/>
        <v>0.57999999999999996</v>
      </c>
      <c r="P62" s="30">
        <v>63</v>
      </c>
      <c r="Q62" s="32">
        <f>W62/100</f>
        <v>0.63</v>
      </c>
      <c r="S62" s="20">
        <v>8</v>
      </c>
      <c r="T62" s="20">
        <v>66</v>
      </c>
      <c r="U62" s="20">
        <v>4</v>
      </c>
      <c r="V62" s="20">
        <v>58</v>
      </c>
      <c r="W62" s="20">
        <v>63</v>
      </c>
    </row>
    <row r="63" spans="1:23" customFormat="1" x14ac:dyDescent="0.25">
      <c r="A63" t="s">
        <v>177</v>
      </c>
      <c r="B63" s="51" t="s">
        <v>534</v>
      </c>
      <c r="C63" s="29" t="str">
        <f>VLOOKUP(A63,Sheet1!A:F,3,FALSE)</f>
        <v xml:space="preserve">Nottingham and Nottinghamshire </v>
      </c>
      <c r="D63" s="29" t="s">
        <v>178</v>
      </c>
      <c r="E63" s="29" t="s">
        <v>179</v>
      </c>
      <c r="F63" s="29" t="s">
        <v>742</v>
      </c>
      <c r="G63" s="30">
        <v>104</v>
      </c>
      <c r="H63" s="30" t="s">
        <v>752</v>
      </c>
      <c r="I63" s="31" t="s">
        <v>753</v>
      </c>
      <c r="J63" s="30">
        <v>77</v>
      </c>
      <c r="K63" s="33">
        <f t="shared" si="0"/>
        <v>0.74</v>
      </c>
      <c r="L63" s="30">
        <v>33</v>
      </c>
      <c r="M63" s="33">
        <f t="shared" si="1"/>
        <v>0.33</v>
      </c>
      <c r="N63" s="30">
        <v>36</v>
      </c>
      <c r="O63" s="32">
        <f t="shared" si="2"/>
        <v>0.35</v>
      </c>
      <c r="P63" s="30">
        <v>9</v>
      </c>
      <c r="Q63" s="32">
        <f>W63/100</f>
        <v>0.5</v>
      </c>
      <c r="S63" s="20">
        <v>2</v>
      </c>
      <c r="T63" s="20">
        <v>74</v>
      </c>
      <c r="U63" s="20">
        <v>33</v>
      </c>
      <c r="V63" s="20">
        <v>35</v>
      </c>
      <c r="W63" s="20">
        <v>50</v>
      </c>
    </row>
    <row r="64" spans="1:23" customFormat="1" x14ac:dyDescent="0.25">
      <c r="A64" t="s">
        <v>380</v>
      </c>
      <c r="B64" s="51" t="s">
        <v>534</v>
      </c>
      <c r="C64" s="29" t="str">
        <f>VLOOKUP(A64,Sheet1!A:F,3,FALSE)</f>
        <v xml:space="preserve">Shrophire, Telford and Wrekin </v>
      </c>
      <c r="D64" s="29" t="s">
        <v>381</v>
      </c>
      <c r="E64" s="29" t="s">
        <v>382</v>
      </c>
      <c r="F64" s="29" t="s">
        <v>742</v>
      </c>
      <c r="G64" s="30" t="s">
        <v>752</v>
      </c>
      <c r="H64" s="30">
        <v>0</v>
      </c>
      <c r="I64" s="34">
        <f t="shared" si="3"/>
        <v>0</v>
      </c>
      <c r="J64" s="30">
        <v>0</v>
      </c>
      <c r="K64" s="34">
        <f t="shared" si="0"/>
        <v>0</v>
      </c>
      <c r="L64" s="30">
        <v>0</v>
      </c>
      <c r="M64" s="34">
        <f t="shared" si="1"/>
        <v>0</v>
      </c>
      <c r="N64" s="30">
        <v>0</v>
      </c>
      <c r="O64" s="34">
        <f t="shared" si="2"/>
        <v>0</v>
      </c>
      <c r="P64" s="30">
        <v>0</v>
      </c>
      <c r="Q64" s="38" t="s">
        <v>122</v>
      </c>
      <c r="S64" s="20">
        <v>0</v>
      </c>
      <c r="T64" s="20">
        <v>0</v>
      </c>
      <c r="U64" s="20">
        <v>0</v>
      </c>
      <c r="V64" s="20">
        <v>0</v>
      </c>
      <c r="W64" s="20" t="s">
        <v>122</v>
      </c>
    </row>
    <row r="65" spans="1:23" customFormat="1" x14ac:dyDescent="0.25">
      <c r="A65" t="s">
        <v>95</v>
      </c>
      <c r="B65" s="51" t="s">
        <v>534</v>
      </c>
      <c r="C65" s="29" t="str">
        <f>VLOOKUP(A65,Sheet1!A:F,3,FALSE)</f>
        <v xml:space="preserve">The Black Country </v>
      </c>
      <c r="D65" s="29" t="s">
        <v>96</v>
      </c>
      <c r="E65" s="29" t="s">
        <v>97</v>
      </c>
      <c r="F65" s="29" t="s">
        <v>742</v>
      </c>
      <c r="G65" s="30">
        <v>241</v>
      </c>
      <c r="H65" s="30">
        <v>18</v>
      </c>
      <c r="I65" s="32">
        <f t="shared" si="3"/>
        <v>0.08</v>
      </c>
      <c r="J65" s="30">
        <v>149</v>
      </c>
      <c r="K65" s="32">
        <f t="shared" si="0"/>
        <v>0.62</v>
      </c>
      <c r="L65" s="30">
        <v>74</v>
      </c>
      <c r="M65" s="33">
        <f t="shared" si="1"/>
        <v>0.4</v>
      </c>
      <c r="N65" s="30">
        <v>122</v>
      </c>
      <c r="O65" s="32">
        <f t="shared" si="2"/>
        <v>0.51</v>
      </c>
      <c r="P65" s="30">
        <v>42</v>
      </c>
      <c r="Q65" s="32">
        <f t="shared" ref="Q65:Q70" si="6">W65/100</f>
        <v>0.76</v>
      </c>
      <c r="S65" s="20">
        <v>8</v>
      </c>
      <c r="T65" s="20">
        <v>62</v>
      </c>
      <c r="U65" s="20">
        <v>40</v>
      </c>
      <c r="V65" s="20">
        <v>51</v>
      </c>
      <c r="W65" s="20">
        <v>76</v>
      </c>
    </row>
    <row r="66" spans="1:23" customFormat="1" x14ac:dyDescent="0.25">
      <c r="A66" t="s">
        <v>330</v>
      </c>
      <c r="B66" s="51" t="s">
        <v>534</v>
      </c>
      <c r="C66" s="29" t="str">
        <f>VLOOKUP(A66,Sheet1!A:F,3,FALSE)</f>
        <v xml:space="preserve">The Black Country </v>
      </c>
      <c r="D66" s="29" t="s">
        <v>331</v>
      </c>
      <c r="E66" s="29" t="s">
        <v>97</v>
      </c>
      <c r="F66" s="29" t="s">
        <v>742</v>
      </c>
      <c r="G66" s="30">
        <v>107</v>
      </c>
      <c r="H66" s="30">
        <v>6</v>
      </c>
      <c r="I66" s="32">
        <f t="shared" si="3"/>
        <v>0.06</v>
      </c>
      <c r="J66" s="30">
        <v>61</v>
      </c>
      <c r="K66" s="32">
        <f t="shared" si="0"/>
        <v>0.56999999999999995</v>
      </c>
      <c r="L66" s="30">
        <v>31</v>
      </c>
      <c r="M66" s="33">
        <f t="shared" si="1"/>
        <v>0.34</v>
      </c>
      <c r="N66" s="30">
        <v>63</v>
      </c>
      <c r="O66" s="32">
        <f t="shared" si="2"/>
        <v>0.59</v>
      </c>
      <c r="P66" s="30">
        <v>11</v>
      </c>
      <c r="Q66" s="32">
        <f t="shared" si="6"/>
        <v>0.5</v>
      </c>
      <c r="S66" s="20">
        <v>6</v>
      </c>
      <c r="T66" s="20">
        <v>57</v>
      </c>
      <c r="U66" s="20">
        <v>34</v>
      </c>
      <c r="V66" s="20">
        <v>59</v>
      </c>
      <c r="W66" s="20">
        <v>50</v>
      </c>
    </row>
    <row r="67" spans="1:23" customFormat="1" x14ac:dyDescent="0.25">
      <c r="A67" t="s">
        <v>321</v>
      </c>
      <c r="B67" s="51" t="s">
        <v>534</v>
      </c>
      <c r="C67" s="29" t="str">
        <f>VLOOKUP(A67,Sheet1!A:F,3,FALSE)</f>
        <v xml:space="preserve">The Black Country </v>
      </c>
      <c r="D67" s="29" t="s">
        <v>322</v>
      </c>
      <c r="E67" s="29" t="s">
        <v>323</v>
      </c>
      <c r="F67" s="29" t="s">
        <v>742</v>
      </c>
      <c r="G67" s="30">
        <v>87</v>
      </c>
      <c r="H67" s="30">
        <v>8</v>
      </c>
      <c r="I67" s="32">
        <f t="shared" si="3"/>
        <v>0.11</v>
      </c>
      <c r="J67" s="30">
        <v>56</v>
      </c>
      <c r="K67" s="33">
        <f t="shared" si="0"/>
        <v>0.64</v>
      </c>
      <c r="L67" s="30">
        <v>17</v>
      </c>
      <c r="M67" s="33">
        <f t="shared" si="1"/>
        <v>0.42</v>
      </c>
      <c r="N67" s="30">
        <v>42</v>
      </c>
      <c r="O67" s="32">
        <f t="shared" si="2"/>
        <v>0.48</v>
      </c>
      <c r="P67" s="30">
        <v>15</v>
      </c>
      <c r="Q67" s="32">
        <f t="shared" si="6"/>
        <v>0.79</v>
      </c>
      <c r="S67" s="20">
        <v>11</v>
      </c>
      <c r="T67" s="20">
        <v>64</v>
      </c>
      <c r="U67" s="20">
        <v>42</v>
      </c>
      <c r="V67" s="20">
        <v>48</v>
      </c>
      <c r="W67" s="20">
        <v>79</v>
      </c>
    </row>
    <row r="68" spans="1:23" customFormat="1" x14ac:dyDescent="0.25">
      <c r="A68" t="s">
        <v>216</v>
      </c>
      <c r="B68" s="51" t="s">
        <v>534</v>
      </c>
      <c r="C68" s="29" t="str">
        <f>VLOOKUP(A68,Sheet1!A:F,3,FALSE)</f>
        <v xml:space="preserve">The Black Country </v>
      </c>
      <c r="D68" s="29" t="s">
        <v>217</v>
      </c>
      <c r="E68" s="29" t="s">
        <v>218</v>
      </c>
      <c r="F68" s="29" t="s">
        <v>742</v>
      </c>
      <c r="G68" s="30">
        <v>101</v>
      </c>
      <c r="H68" s="30" t="s">
        <v>752</v>
      </c>
      <c r="I68" s="31" t="s">
        <v>753</v>
      </c>
      <c r="J68" s="30">
        <v>54</v>
      </c>
      <c r="K68" s="32">
        <f t="shared" si="0"/>
        <v>0.53</v>
      </c>
      <c r="L68" s="30">
        <v>7</v>
      </c>
      <c r="M68" s="32">
        <f t="shared" si="1"/>
        <v>0.21</v>
      </c>
      <c r="N68" s="30">
        <v>62</v>
      </c>
      <c r="O68" s="32">
        <f t="shared" si="2"/>
        <v>0.61</v>
      </c>
      <c r="P68" s="30">
        <v>19</v>
      </c>
      <c r="Q68" s="33">
        <f t="shared" si="6"/>
        <v>0.9</v>
      </c>
      <c r="S68" s="20">
        <v>3</v>
      </c>
      <c r="T68" s="20">
        <v>53</v>
      </c>
      <c r="U68" s="20">
        <v>21</v>
      </c>
      <c r="V68" s="20">
        <v>61</v>
      </c>
      <c r="W68" s="20">
        <v>90</v>
      </c>
    </row>
    <row r="69" spans="1:23" customFormat="1" x14ac:dyDescent="0.25">
      <c r="A69" t="s">
        <v>427</v>
      </c>
      <c r="B69" s="51" t="s">
        <v>534</v>
      </c>
      <c r="C69" s="29" t="str">
        <f>VLOOKUP(A69,Sheet1!A:F,3,FALSE)</f>
        <v xml:space="preserve">The Black Country </v>
      </c>
      <c r="D69" s="29" t="s">
        <v>428</v>
      </c>
      <c r="E69" s="29" t="s">
        <v>429</v>
      </c>
      <c r="F69" s="29" t="s">
        <v>742</v>
      </c>
      <c r="G69" s="30">
        <v>161</v>
      </c>
      <c r="H69" s="30" t="s">
        <v>752</v>
      </c>
      <c r="I69" s="31" t="s">
        <v>753</v>
      </c>
      <c r="J69" s="30">
        <v>101</v>
      </c>
      <c r="K69" s="33">
        <f t="shared" si="0"/>
        <v>0.63</v>
      </c>
      <c r="L69" s="30">
        <v>34</v>
      </c>
      <c r="M69" s="33">
        <f t="shared" si="1"/>
        <v>0.35</v>
      </c>
      <c r="N69" s="30">
        <v>7</v>
      </c>
      <c r="O69" s="34">
        <f t="shared" si="2"/>
        <v>0.04</v>
      </c>
      <c r="P69" s="30">
        <v>29</v>
      </c>
      <c r="Q69" s="32">
        <f t="shared" si="6"/>
        <v>0.59</v>
      </c>
      <c r="S69" s="20">
        <v>1</v>
      </c>
      <c r="T69" s="20">
        <v>63</v>
      </c>
      <c r="U69" s="20">
        <v>35</v>
      </c>
      <c r="V69" s="20">
        <v>4</v>
      </c>
      <c r="W69" s="20">
        <v>59</v>
      </c>
    </row>
    <row r="70" spans="1:23" customFormat="1" x14ac:dyDescent="0.25">
      <c r="A70" t="s">
        <v>315</v>
      </c>
      <c r="B70" s="51" t="s">
        <v>534</v>
      </c>
      <c r="C70" s="29" t="str">
        <f>VLOOKUP(A70,Sheet1!A:F,3,FALSE)</f>
        <v>Together we're better - Staffordshire and Stoke-on-Trent</v>
      </c>
      <c r="D70" s="29" t="s">
        <v>316</v>
      </c>
      <c r="E70" s="29" t="s">
        <v>317</v>
      </c>
      <c r="F70" s="29" t="s">
        <v>742</v>
      </c>
      <c r="G70" s="30">
        <v>114</v>
      </c>
      <c r="H70" s="30">
        <v>5</v>
      </c>
      <c r="I70" s="32">
        <f t="shared" si="3"/>
        <v>0.05</v>
      </c>
      <c r="J70" s="30">
        <v>35</v>
      </c>
      <c r="K70" s="34">
        <f t="shared" si="0"/>
        <v>0.31</v>
      </c>
      <c r="L70" s="30">
        <v>7</v>
      </c>
      <c r="M70" s="34">
        <f t="shared" si="1"/>
        <v>0.12</v>
      </c>
      <c r="N70" s="30">
        <v>19</v>
      </c>
      <c r="O70" s="32">
        <f t="shared" si="2"/>
        <v>0.17</v>
      </c>
      <c r="P70" s="30">
        <v>13</v>
      </c>
      <c r="Q70" s="32">
        <f t="shared" si="6"/>
        <v>0.54</v>
      </c>
      <c r="S70" s="20">
        <v>5</v>
      </c>
      <c r="T70" s="20">
        <v>31</v>
      </c>
      <c r="U70" s="20">
        <v>12</v>
      </c>
      <c r="V70" s="20">
        <v>17</v>
      </c>
      <c r="W70" s="20">
        <v>54</v>
      </c>
    </row>
    <row r="71" spans="1:23" s="36" customFormat="1" x14ac:dyDescent="0.25">
      <c r="A71" t="s">
        <v>129</v>
      </c>
      <c r="B71" s="35" t="s">
        <v>580</v>
      </c>
      <c r="C71" s="29" t="str">
        <f>VLOOKUP(A71,Sheet1!A:F,3,FALSE)</f>
        <v xml:space="preserve">Humber Coast and Vale </v>
      </c>
      <c r="D71" s="29" t="s">
        <v>130</v>
      </c>
      <c r="E71" s="29" t="s">
        <v>131</v>
      </c>
      <c r="F71" s="29" t="s">
        <v>742</v>
      </c>
      <c r="G71" s="30">
        <v>78</v>
      </c>
      <c r="H71" s="30" t="s">
        <v>752</v>
      </c>
      <c r="I71" s="31" t="s">
        <v>753</v>
      </c>
      <c r="J71" s="30">
        <v>7</v>
      </c>
      <c r="K71" s="34">
        <f t="shared" ref="K71:K79" si="7">T71/100</f>
        <v>0.09</v>
      </c>
      <c r="L71" s="30">
        <v>13</v>
      </c>
      <c r="M71" s="32">
        <f t="shared" ref="M71:M78" si="8">U71/100</f>
        <v>0.24</v>
      </c>
      <c r="N71" s="30">
        <v>0</v>
      </c>
      <c r="O71" s="34">
        <f t="shared" ref="O71:O134" si="9">V71/100</f>
        <v>0</v>
      </c>
      <c r="P71" s="30">
        <v>10</v>
      </c>
      <c r="Q71" s="32">
        <f t="shared" ref="Q71:Q134" si="10">W71/100</f>
        <v>0.71</v>
      </c>
      <c r="S71" s="37">
        <v>5</v>
      </c>
      <c r="T71" s="37">
        <v>9</v>
      </c>
      <c r="U71" s="37">
        <v>24</v>
      </c>
      <c r="V71" s="37">
        <v>0</v>
      </c>
      <c r="W71" s="37">
        <v>71</v>
      </c>
    </row>
    <row r="72" spans="1:23" s="36" customFormat="1" x14ac:dyDescent="0.25">
      <c r="A72" t="s">
        <v>337</v>
      </c>
      <c r="B72" s="35" t="s">
        <v>580</v>
      </c>
      <c r="C72" s="29" t="str">
        <f>VLOOKUP(A72,Sheet1!A:F,3,FALSE)</f>
        <v xml:space="preserve">Humber Coast and Vale </v>
      </c>
      <c r="D72" s="29" t="s">
        <v>338</v>
      </c>
      <c r="E72" s="29" t="s">
        <v>131</v>
      </c>
      <c r="F72" s="29" t="s">
        <v>742</v>
      </c>
      <c r="G72" s="30">
        <v>118</v>
      </c>
      <c r="H72" s="30">
        <v>21</v>
      </c>
      <c r="I72" s="33">
        <f>S72/100</f>
        <v>0.19</v>
      </c>
      <c r="J72" s="30">
        <v>49</v>
      </c>
      <c r="K72" s="32">
        <f t="shared" si="7"/>
        <v>0.42</v>
      </c>
      <c r="L72" s="30">
        <v>14</v>
      </c>
      <c r="M72" s="32">
        <f t="shared" si="8"/>
        <v>0.18</v>
      </c>
      <c r="N72" s="30">
        <v>85</v>
      </c>
      <c r="O72" s="33">
        <f t="shared" si="9"/>
        <v>0.72</v>
      </c>
      <c r="P72" s="30">
        <v>7</v>
      </c>
      <c r="Q72" s="32">
        <f t="shared" si="10"/>
        <v>0.64</v>
      </c>
      <c r="S72" s="37">
        <v>19</v>
      </c>
      <c r="T72" s="37">
        <v>42</v>
      </c>
      <c r="U72" s="37">
        <v>18</v>
      </c>
      <c r="V72" s="37">
        <v>72</v>
      </c>
      <c r="W72" s="37">
        <v>64</v>
      </c>
    </row>
    <row r="73" spans="1:23" s="36" customFormat="1" x14ac:dyDescent="0.25">
      <c r="A73" t="s">
        <v>158</v>
      </c>
      <c r="B73" s="35" t="s">
        <v>580</v>
      </c>
      <c r="C73" s="29" t="str">
        <f>VLOOKUP(A73,Sheet1!A:F,3,FALSE)</f>
        <v xml:space="preserve">Humber Coast and Vale </v>
      </c>
      <c r="D73" s="29" t="s">
        <v>159</v>
      </c>
      <c r="E73" s="29" t="s">
        <v>160</v>
      </c>
      <c r="F73" s="29" t="s">
        <v>742</v>
      </c>
      <c r="G73" s="30">
        <v>218</v>
      </c>
      <c r="H73" s="30" t="s">
        <v>752</v>
      </c>
      <c r="I73" s="31" t="s">
        <v>753</v>
      </c>
      <c r="J73" s="30">
        <v>168</v>
      </c>
      <c r="K73" s="33">
        <f t="shared" si="7"/>
        <v>0.77</v>
      </c>
      <c r="L73" s="30">
        <v>60</v>
      </c>
      <c r="M73" s="33">
        <f t="shared" si="8"/>
        <v>0.28999999999999998</v>
      </c>
      <c r="N73" s="30">
        <v>142</v>
      </c>
      <c r="O73" s="32">
        <f t="shared" si="9"/>
        <v>0.65</v>
      </c>
      <c r="P73" s="30">
        <v>17</v>
      </c>
      <c r="Q73" s="34">
        <f t="shared" si="10"/>
        <v>0.39</v>
      </c>
      <c r="S73" s="37">
        <v>1</v>
      </c>
      <c r="T73" s="37">
        <v>77</v>
      </c>
      <c r="U73" s="37">
        <v>29</v>
      </c>
      <c r="V73" s="37">
        <v>65</v>
      </c>
      <c r="W73" s="37">
        <v>39</v>
      </c>
    </row>
    <row r="74" spans="1:23" s="36" customFormat="1" x14ac:dyDescent="0.25">
      <c r="A74" t="s">
        <v>332</v>
      </c>
      <c r="B74" s="35" t="s">
        <v>580</v>
      </c>
      <c r="C74" s="29" t="str">
        <f>VLOOKUP(A74,Sheet1!A:F,3,FALSE)</f>
        <v xml:space="preserve">Humber Coast and Vale </v>
      </c>
      <c r="D74" s="29" t="s">
        <v>333</v>
      </c>
      <c r="E74" s="29" t="s">
        <v>334</v>
      </c>
      <c r="F74" s="29" t="s">
        <v>742</v>
      </c>
      <c r="G74" s="30">
        <v>100</v>
      </c>
      <c r="H74" s="30">
        <v>12</v>
      </c>
      <c r="I74" s="32">
        <f>S74/100</f>
        <v>0.12</v>
      </c>
      <c r="J74" s="30">
        <v>61</v>
      </c>
      <c r="K74" s="32">
        <f t="shared" si="7"/>
        <v>0.61</v>
      </c>
      <c r="L74" s="30">
        <v>13</v>
      </c>
      <c r="M74" s="32">
        <f t="shared" si="8"/>
        <v>0.28000000000000003</v>
      </c>
      <c r="N74" s="30">
        <v>65</v>
      </c>
      <c r="O74" s="32">
        <f t="shared" si="9"/>
        <v>0.65</v>
      </c>
      <c r="P74" s="30">
        <v>19</v>
      </c>
      <c r="Q74" s="32">
        <f t="shared" si="10"/>
        <v>0.79</v>
      </c>
      <c r="S74" s="37">
        <v>12</v>
      </c>
      <c r="T74" s="37">
        <v>61</v>
      </c>
      <c r="U74" s="37">
        <v>28</v>
      </c>
      <c r="V74" s="37">
        <v>65</v>
      </c>
      <c r="W74" s="37">
        <v>79</v>
      </c>
    </row>
    <row r="75" spans="1:23" s="36" customFormat="1" x14ac:dyDescent="0.25">
      <c r="A75" t="s">
        <v>444</v>
      </c>
      <c r="B75" s="35" t="s">
        <v>580</v>
      </c>
      <c r="C75" s="29" t="str">
        <f>VLOOKUP(A75,Sheet1!A:F,3,FALSE)</f>
        <v xml:space="preserve">Humber Coast and Vale </v>
      </c>
      <c r="D75" s="29" t="s">
        <v>445</v>
      </c>
      <c r="E75" s="29" t="s">
        <v>334</v>
      </c>
      <c r="F75" s="29" t="s">
        <v>742</v>
      </c>
      <c r="G75" s="30">
        <v>166</v>
      </c>
      <c r="H75" s="30">
        <v>26</v>
      </c>
      <c r="I75" s="33">
        <f>S75/100</f>
        <v>0.16</v>
      </c>
      <c r="J75" s="30">
        <v>89</v>
      </c>
      <c r="K75" s="32">
        <f t="shared" si="7"/>
        <v>0.54</v>
      </c>
      <c r="L75" s="30">
        <v>14</v>
      </c>
      <c r="M75" s="32">
        <f t="shared" si="8"/>
        <v>0.2</v>
      </c>
      <c r="N75" s="30">
        <v>136</v>
      </c>
      <c r="O75" s="33">
        <f t="shared" si="9"/>
        <v>0.82</v>
      </c>
      <c r="P75" s="30">
        <v>28</v>
      </c>
      <c r="Q75" s="33">
        <f t="shared" si="10"/>
        <v>0.9</v>
      </c>
      <c r="S75" s="37">
        <v>16</v>
      </c>
      <c r="T75" s="37">
        <v>54</v>
      </c>
      <c r="U75" s="37">
        <v>20</v>
      </c>
      <c r="V75" s="37">
        <v>82</v>
      </c>
      <c r="W75" s="37">
        <v>90</v>
      </c>
    </row>
    <row r="76" spans="1:23" s="36" customFormat="1" x14ac:dyDescent="0.25">
      <c r="A76" t="s">
        <v>85</v>
      </c>
      <c r="B76" s="35" t="s">
        <v>580</v>
      </c>
      <c r="C76" s="29" t="str">
        <f>VLOOKUP(A76,Sheet1!A:F,3,FALSE)</f>
        <v xml:space="preserve">North East and North Cumbria </v>
      </c>
      <c r="D76" s="29" t="s">
        <v>86</v>
      </c>
      <c r="E76" s="29" t="s">
        <v>87</v>
      </c>
      <c r="F76" s="29" t="s">
        <v>742</v>
      </c>
      <c r="G76" s="30">
        <v>126</v>
      </c>
      <c r="H76" s="30">
        <v>6</v>
      </c>
      <c r="I76" s="32">
        <f>S76/100</f>
        <v>0.05</v>
      </c>
      <c r="J76" s="30">
        <v>51</v>
      </c>
      <c r="K76" s="32">
        <f t="shared" si="7"/>
        <v>0.4</v>
      </c>
      <c r="L76" s="30">
        <v>19</v>
      </c>
      <c r="M76" s="32">
        <f t="shared" si="8"/>
        <v>0.23</v>
      </c>
      <c r="N76" s="30">
        <v>40</v>
      </c>
      <c r="O76" s="32">
        <f t="shared" si="9"/>
        <v>0.32</v>
      </c>
      <c r="P76" s="30">
        <v>23</v>
      </c>
      <c r="Q76" s="32">
        <f t="shared" si="10"/>
        <v>0.77</v>
      </c>
      <c r="S76" s="37">
        <v>5</v>
      </c>
      <c r="T76" s="37">
        <v>40</v>
      </c>
      <c r="U76" s="37">
        <v>23</v>
      </c>
      <c r="V76" s="37">
        <v>32</v>
      </c>
      <c r="W76" s="37">
        <v>77</v>
      </c>
    </row>
    <row r="77" spans="1:23" s="36" customFormat="1" x14ac:dyDescent="0.25">
      <c r="A77" t="s">
        <v>93</v>
      </c>
      <c r="B77" s="35" t="s">
        <v>580</v>
      </c>
      <c r="C77" s="29" t="str">
        <f>VLOOKUP(A77,Sheet1!A:F,3,FALSE)</f>
        <v xml:space="preserve">North East and North Cumbria </v>
      </c>
      <c r="D77" s="29" t="s">
        <v>94</v>
      </c>
      <c r="E77" s="29" t="s">
        <v>87</v>
      </c>
      <c r="F77" s="29" t="s">
        <v>742</v>
      </c>
      <c r="G77" s="30">
        <v>87</v>
      </c>
      <c r="H77" s="30" t="s">
        <v>752</v>
      </c>
      <c r="I77" s="31" t="s">
        <v>753</v>
      </c>
      <c r="J77" s="30">
        <v>42</v>
      </c>
      <c r="K77" s="32">
        <f t="shared" si="7"/>
        <v>0.48</v>
      </c>
      <c r="L77" s="30">
        <v>6</v>
      </c>
      <c r="M77" s="34">
        <f t="shared" si="8"/>
        <v>0.12</v>
      </c>
      <c r="N77" s="30">
        <v>24</v>
      </c>
      <c r="O77" s="32">
        <f t="shared" si="9"/>
        <v>0.28000000000000003</v>
      </c>
      <c r="P77" s="30">
        <v>21</v>
      </c>
      <c r="Q77" s="32">
        <f t="shared" si="10"/>
        <v>0.84</v>
      </c>
      <c r="S77" s="37">
        <v>1</v>
      </c>
      <c r="T77" s="37">
        <v>48</v>
      </c>
      <c r="U77" s="37">
        <v>12</v>
      </c>
      <c r="V77" s="37">
        <v>28</v>
      </c>
      <c r="W77" s="37">
        <v>84</v>
      </c>
    </row>
    <row r="78" spans="1:23" s="36" customFormat="1" x14ac:dyDescent="0.25">
      <c r="A78" t="s">
        <v>277</v>
      </c>
      <c r="B78" s="35" t="s">
        <v>580</v>
      </c>
      <c r="C78" s="29" t="str">
        <f>VLOOKUP(A78,Sheet1!A:F,3,FALSE)</f>
        <v xml:space="preserve">North East and North Cumbria </v>
      </c>
      <c r="D78" s="29" t="s">
        <v>278</v>
      </c>
      <c r="E78" s="29" t="s">
        <v>279</v>
      </c>
      <c r="F78" s="29" t="s">
        <v>742</v>
      </c>
      <c r="G78" s="30">
        <v>119</v>
      </c>
      <c r="H78" s="30">
        <v>28</v>
      </c>
      <c r="I78" s="33">
        <f>S78/100</f>
        <v>0.24</v>
      </c>
      <c r="J78" s="30">
        <v>79</v>
      </c>
      <c r="K78" s="33">
        <f t="shared" si="7"/>
        <v>0.66</v>
      </c>
      <c r="L78" s="30">
        <v>24</v>
      </c>
      <c r="M78" s="32">
        <f t="shared" si="8"/>
        <v>0.2</v>
      </c>
      <c r="N78" s="30">
        <v>40</v>
      </c>
      <c r="O78" s="32">
        <f t="shared" si="9"/>
        <v>0.34</v>
      </c>
      <c r="P78" s="30">
        <v>0</v>
      </c>
      <c r="Q78" s="34">
        <f t="shared" si="10"/>
        <v>0</v>
      </c>
      <c r="S78" s="37">
        <v>24</v>
      </c>
      <c r="T78" s="37">
        <v>66</v>
      </c>
      <c r="U78" s="37">
        <v>20</v>
      </c>
      <c r="V78" s="37">
        <v>34</v>
      </c>
      <c r="W78" s="37">
        <v>0</v>
      </c>
    </row>
    <row r="79" spans="1:23" s="36" customFormat="1" x14ac:dyDescent="0.25">
      <c r="A79" t="s">
        <v>73</v>
      </c>
      <c r="B79" s="35" t="s">
        <v>580</v>
      </c>
      <c r="C79" s="29" t="str">
        <f>VLOOKUP(A79,Sheet1!A:F,3,FALSE)</f>
        <v xml:space="preserve">North East and North Cumbria </v>
      </c>
      <c r="D79" s="29" t="s">
        <v>74</v>
      </c>
      <c r="E79" s="29" t="s">
        <v>75</v>
      </c>
      <c r="F79" s="29" t="s">
        <v>742</v>
      </c>
      <c r="G79" s="30">
        <v>24</v>
      </c>
      <c r="H79" s="30">
        <v>0</v>
      </c>
      <c r="I79" s="34">
        <f>S79/100</f>
        <v>0</v>
      </c>
      <c r="J79" s="30">
        <v>10</v>
      </c>
      <c r="K79" s="32">
        <f t="shared" si="7"/>
        <v>0.42</v>
      </c>
      <c r="L79" s="30" t="s">
        <v>752</v>
      </c>
      <c r="M79" s="31" t="s">
        <v>753</v>
      </c>
      <c r="N79" s="30">
        <v>16</v>
      </c>
      <c r="O79" s="32">
        <f t="shared" si="9"/>
        <v>0.67</v>
      </c>
      <c r="P79" s="30" t="s">
        <v>752</v>
      </c>
      <c r="Q79" s="31" t="s">
        <v>753</v>
      </c>
      <c r="S79" s="37">
        <v>0</v>
      </c>
      <c r="T79" s="37">
        <v>42</v>
      </c>
      <c r="U79" s="37">
        <v>25</v>
      </c>
      <c r="V79" s="37">
        <v>67</v>
      </c>
      <c r="W79" s="37">
        <v>67</v>
      </c>
    </row>
    <row r="80" spans="1:23" s="36" customFormat="1" x14ac:dyDescent="0.25">
      <c r="A80" t="s">
        <v>240</v>
      </c>
      <c r="B80" s="35" t="s">
        <v>580</v>
      </c>
      <c r="C80" s="29" t="str">
        <f>VLOOKUP(A80,Sheet1!A:F,3,FALSE)</f>
        <v xml:space="preserve">North East and North Cumbria </v>
      </c>
      <c r="D80" s="29" t="s">
        <v>241</v>
      </c>
      <c r="E80" s="29" t="s">
        <v>242</v>
      </c>
      <c r="F80" s="29" t="s">
        <v>742</v>
      </c>
      <c r="G80" s="30">
        <v>264</v>
      </c>
      <c r="H80" s="30">
        <v>65</v>
      </c>
      <c r="I80" s="33">
        <f>S80/100</f>
        <v>0.25</v>
      </c>
      <c r="J80" s="30">
        <v>103</v>
      </c>
      <c r="K80" s="32">
        <f>T80/100</f>
        <v>0.39</v>
      </c>
      <c r="L80" s="30">
        <v>29</v>
      </c>
      <c r="M80" s="32">
        <f>U80/100</f>
        <v>0.16</v>
      </c>
      <c r="N80" s="30">
        <v>0</v>
      </c>
      <c r="O80" s="34">
        <f t="shared" si="9"/>
        <v>0</v>
      </c>
      <c r="P80" s="30">
        <v>30</v>
      </c>
      <c r="Q80" s="32">
        <f t="shared" si="10"/>
        <v>0.56999999999999995</v>
      </c>
      <c r="S80" s="37">
        <v>25</v>
      </c>
      <c r="T80" s="37">
        <v>39</v>
      </c>
      <c r="U80" s="37">
        <v>16</v>
      </c>
      <c r="V80" s="37">
        <v>0</v>
      </c>
      <c r="W80" s="37">
        <v>57</v>
      </c>
    </row>
    <row r="81" spans="1:23" s="36" customFormat="1" x14ac:dyDescent="0.25">
      <c r="A81" t="s">
        <v>237</v>
      </c>
      <c r="B81" s="35" t="s">
        <v>580</v>
      </c>
      <c r="C81" s="29" t="str">
        <f>VLOOKUP(A81,Sheet1!A:F,3,FALSE)</f>
        <v xml:space="preserve">North East and North Cumbria </v>
      </c>
      <c r="D81" s="29" t="s">
        <v>238</v>
      </c>
      <c r="E81" s="29" t="s">
        <v>239</v>
      </c>
      <c r="F81" s="29" t="s">
        <v>742</v>
      </c>
      <c r="G81" s="30">
        <v>92</v>
      </c>
      <c r="H81" s="30">
        <v>9</v>
      </c>
      <c r="I81" s="32">
        <f>S81/100</f>
        <v>0.11</v>
      </c>
      <c r="J81" s="30">
        <v>88</v>
      </c>
      <c r="K81" s="33">
        <f t="shared" ref="K81:K116" si="11">T81/100</f>
        <v>0.96</v>
      </c>
      <c r="L81" s="30" t="s">
        <v>752</v>
      </c>
      <c r="M81" s="31" t="s">
        <v>753</v>
      </c>
      <c r="N81" s="30">
        <v>66</v>
      </c>
      <c r="O81" s="33">
        <f t="shared" si="9"/>
        <v>0.72</v>
      </c>
      <c r="P81" s="30">
        <v>24</v>
      </c>
      <c r="Q81" s="33">
        <f t="shared" si="10"/>
        <v>1</v>
      </c>
      <c r="S81" s="37">
        <v>11</v>
      </c>
      <c r="T81" s="37">
        <v>96</v>
      </c>
      <c r="U81" s="37">
        <v>18</v>
      </c>
      <c r="V81" s="37">
        <v>72</v>
      </c>
      <c r="W81" s="37">
        <v>100</v>
      </c>
    </row>
    <row r="82" spans="1:23" s="36" customFormat="1" x14ac:dyDescent="0.25">
      <c r="A82" t="s">
        <v>119</v>
      </c>
      <c r="B82" s="35" t="s">
        <v>580</v>
      </c>
      <c r="C82" s="29" t="str">
        <f>VLOOKUP(A82,Sheet1!A:F,3,FALSE)</f>
        <v xml:space="preserve">North East and North Cumbria </v>
      </c>
      <c r="D82" s="29" t="s">
        <v>120</v>
      </c>
      <c r="E82" s="29" t="s">
        <v>121</v>
      </c>
      <c r="F82" s="29" t="s">
        <v>742</v>
      </c>
      <c r="G82" s="30" t="s">
        <v>752</v>
      </c>
      <c r="H82" s="30">
        <v>0</v>
      </c>
      <c r="I82" s="38" t="s">
        <v>122</v>
      </c>
      <c r="J82" s="30">
        <v>0</v>
      </c>
      <c r="K82" s="34">
        <f t="shared" si="11"/>
        <v>0</v>
      </c>
      <c r="L82" s="30">
        <v>0</v>
      </c>
      <c r="M82" s="38" t="s">
        <v>122</v>
      </c>
      <c r="N82" s="30" t="s">
        <v>752</v>
      </c>
      <c r="O82" s="31" t="s">
        <v>753</v>
      </c>
      <c r="P82" s="30">
        <v>0</v>
      </c>
      <c r="Q82" s="38" t="s">
        <v>122</v>
      </c>
      <c r="S82" s="37" t="s">
        <v>122</v>
      </c>
      <c r="T82" s="37">
        <v>0</v>
      </c>
      <c r="U82" s="37" t="s">
        <v>122</v>
      </c>
      <c r="V82" s="37">
        <v>100</v>
      </c>
      <c r="W82" s="37" t="s">
        <v>122</v>
      </c>
    </row>
    <row r="83" spans="1:23" s="36" customFormat="1" x14ac:dyDescent="0.25">
      <c r="A83" t="s">
        <v>335</v>
      </c>
      <c r="B83" s="35" t="s">
        <v>580</v>
      </c>
      <c r="C83" s="29" t="str">
        <f>VLOOKUP(A83,Sheet1!A:F,3,FALSE)</f>
        <v xml:space="preserve">North East and North Cumbria </v>
      </c>
      <c r="D83" s="29" t="s">
        <v>336</v>
      </c>
      <c r="E83" s="29" t="s">
        <v>121</v>
      </c>
      <c r="F83" s="29" t="s">
        <v>742</v>
      </c>
      <c r="G83" s="30">
        <v>60</v>
      </c>
      <c r="H83" s="30">
        <v>7</v>
      </c>
      <c r="I83" s="32">
        <f>S83/100</f>
        <v>0.13</v>
      </c>
      <c r="J83" s="30">
        <v>38</v>
      </c>
      <c r="K83" s="33">
        <f t="shared" si="11"/>
        <v>0.63</v>
      </c>
      <c r="L83" s="30" t="s">
        <v>752</v>
      </c>
      <c r="M83" s="31" t="s">
        <v>753</v>
      </c>
      <c r="N83" s="30">
        <v>27</v>
      </c>
      <c r="O83" s="32">
        <f t="shared" si="9"/>
        <v>0.45</v>
      </c>
      <c r="P83" s="30">
        <v>9</v>
      </c>
      <c r="Q83" s="33">
        <f t="shared" si="10"/>
        <v>0.9</v>
      </c>
      <c r="S83" s="37">
        <v>13</v>
      </c>
      <c r="T83" s="37">
        <v>63</v>
      </c>
      <c r="U83" s="37">
        <v>9</v>
      </c>
      <c r="V83" s="37">
        <v>45</v>
      </c>
      <c r="W83" s="37">
        <v>90</v>
      </c>
    </row>
    <row r="84" spans="1:23" s="36" customFormat="1" x14ac:dyDescent="0.25">
      <c r="A84" t="s">
        <v>365</v>
      </c>
      <c r="B84" s="35" t="s">
        <v>580</v>
      </c>
      <c r="C84" s="29" t="str">
        <f>VLOOKUP(A84,Sheet1!A:F,3,FALSE)</f>
        <v xml:space="preserve">North East and North Cumbria </v>
      </c>
      <c r="D84" s="29" t="s">
        <v>366</v>
      </c>
      <c r="E84" s="29" t="s">
        <v>367</v>
      </c>
      <c r="F84" s="29" t="s">
        <v>742</v>
      </c>
      <c r="G84" s="30">
        <v>58</v>
      </c>
      <c r="H84" s="30">
        <v>5</v>
      </c>
      <c r="I84" s="32">
        <f>S84/100</f>
        <v>0.09</v>
      </c>
      <c r="J84" s="30">
        <v>38</v>
      </c>
      <c r="K84" s="33">
        <f t="shared" si="11"/>
        <v>0.66</v>
      </c>
      <c r="L84" s="30">
        <v>10</v>
      </c>
      <c r="M84" s="33">
        <f>U84/100</f>
        <v>0.28999999999999998</v>
      </c>
      <c r="N84" s="30">
        <v>5</v>
      </c>
      <c r="O84" s="34">
        <f t="shared" si="9"/>
        <v>0.09</v>
      </c>
      <c r="P84" s="30">
        <v>5</v>
      </c>
      <c r="Q84" s="34">
        <f t="shared" si="10"/>
        <v>0.36</v>
      </c>
      <c r="S84" s="37">
        <v>9</v>
      </c>
      <c r="T84" s="37">
        <v>66</v>
      </c>
      <c r="U84" s="37">
        <v>29</v>
      </c>
      <c r="V84" s="37">
        <v>9</v>
      </c>
      <c r="W84" s="37">
        <v>36</v>
      </c>
    </row>
    <row r="85" spans="1:23" s="36" customFormat="1" x14ac:dyDescent="0.25">
      <c r="A85" t="s">
        <v>375</v>
      </c>
      <c r="B85" s="35" t="s">
        <v>580</v>
      </c>
      <c r="C85" s="29" t="str">
        <f>VLOOKUP(A85,Sheet1!A:F,3,FALSE)</f>
        <v xml:space="preserve">North East and North Cumbria </v>
      </c>
      <c r="D85" s="29" t="s">
        <v>376</v>
      </c>
      <c r="E85" s="29" t="s">
        <v>367</v>
      </c>
      <c r="F85" s="29" t="s">
        <v>742</v>
      </c>
      <c r="G85" s="30">
        <v>91</v>
      </c>
      <c r="H85" s="30">
        <v>12</v>
      </c>
      <c r="I85" s="32">
        <f>S85/100</f>
        <v>0.13</v>
      </c>
      <c r="J85" s="30">
        <v>82</v>
      </c>
      <c r="K85" s="33">
        <f t="shared" si="11"/>
        <v>0.9</v>
      </c>
      <c r="L85" s="30">
        <v>18</v>
      </c>
      <c r="M85" s="32">
        <f>U85/100</f>
        <v>0.24</v>
      </c>
      <c r="N85" s="30">
        <v>17</v>
      </c>
      <c r="O85" s="32">
        <f t="shared" si="9"/>
        <v>0.19</v>
      </c>
      <c r="P85" s="30">
        <v>17</v>
      </c>
      <c r="Q85" s="32">
        <f t="shared" si="10"/>
        <v>0.68</v>
      </c>
      <c r="S85" s="37">
        <v>13</v>
      </c>
      <c r="T85" s="37">
        <v>90</v>
      </c>
      <c r="U85" s="37">
        <v>24</v>
      </c>
      <c r="V85" s="37">
        <v>19</v>
      </c>
      <c r="W85" s="37">
        <v>68</v>
      </c>
    </row>
    <row r="86" spans="1:23" s="36" customFormat="1" x14ac:dyDescent="0.25">
      <c r="A86" t="s">
        <v>324</v>
      </c>
      <c r="B86" s="35" t="s">
        <v>580</v>
      </c>
      <c r="C86" s="29" t="str">
        <f>VLOOKUP(A86,Sheet1!A:F,3,FALSE)</f>
        <v xml:space="preserve">North East and North Cumbria </v>
      </c>
      <c r="D86" s="29" t="s">
        <v>325</v>
      </c>
      <c r="E86" s="29" t="s">
        <v>326</v>
      </c>
      <c r="F86" s="29" t="s">
        <v>742</v>
      </c>
      <c r="G86" s="30">
        <v>75</v>
      </c>
      <c r="H86" s="30" t="s">
        <v>752</v>
      </c>
      <c r="I86" s="31" t="s">
        <v>753</v>
      </c>
      <c r="J86" s="30">
        <v>74</v>
      </c>
      <c r="K86" s="33">
        <f t="shared" si="11"/>
        <v>0.99</v>
      </c>
      <c r="L86" s="30">
        <v>5</v>
      </c>
      <c r="M86" s="34">
        <f>U86/100</f>
        <v>7.0000000000000007E-2</v>
      </c>
      <c r="N86" s="30">
        <v>0</v>
      </c>
      <c r="O86" s="34">
        <f t="shared" si="9"/>
        <v>0</v>
      </c>
      <c r="P86" s="30" t="s">
        <v>752</v>
      </c>
      <c r="Q86" s="31" t="s">
        <v>753</v>
      </c>
      <c r="S86" s="37">
        <v>3</v>
      </c>
      <c r="T86" s="37">
        <v>99</v>
      </c>
      <c r="U86" s="37">
        <v>7</v>
      </c>
      <c r="V86" s="37">
        <v>0</v>
      </c>
      <c r="W86" s="37">
        <v>23</v>
      </c>
    </row>
    <row r="87" spans="1:23" s="36" customFormat="1" x14ac:dyDescent="0.25">
      <c r="A87" t="s">
        <v>12</v>
      </c>
      <c r="B87" s="35" t="s">
        <v>580</v>
      </c>
      <c r="C87" s="29" t="str">
        <f>VLOOKUP(A87,Sheet1!A:F,3,FALSE)</f>
        <v xml:space="preserve">South Yorkshire and Bassetlaw </v>
      </c>
      <c r="D87" s="29" t="s">
        <v>13</v>
      </c>
      <c r="E87" s="29" t="s">
        <v>14</v>
      </c>
      <c r="F87" s="29" t="s">
        <v>742</v>
      </c>
      <c r="G87" s="30">
        <v>124</v>
      </c>
      <c r="H87" s="30">
        <v>16</v>
      </c>
      <c r="I87" s="32">
        <f>S87/100</f>
        <v>0.15</v>
      </c>
      <c r="J87" s="30">
        <v>38</v>
      </c>
      <c r="K87" s="34">
        <f t="shared" si="11"/>
        <v>0.31</v>
      </c>
      <c r="L87" s="30">
        <v>0</v>
      </c>
      <c r="M87" s="34">
        <f>U87/100</f>
        <v>0</v>
      </c>
      <c r="N87" s="30">
        <v>57</v>
      </c>
      <c r="O87" s="32">
        <f t="shared" si="9"/>
        <v>0.46</v>
      </c>
      <c r="P87" s="30">
        <v>15</v>
      </c>
      <c r="Q87" s="32">
        <f t="shared" si="10"/>
        <v>0.56000000000000005</v>
      </c>
      <c r="S87" s="37">
        <v>15</v>
      </c>
      <c r="T87" s="37">
        <v>31</v>
      </c>
      <c r="U87" s="37">
        <v>0</v>
      </c>
      <c r="V87" s="37">
        <v>46</v>
      </c>
      <c r="W87" s="37">
        <v>56</v>
      </c>
    </row>
    <row r="88" spans="1:23" s="36" customFormat="1" x14ac:dyDescent="0.25">
      <c r="A88" t="s">
        <v>90</v>
      </c>
      <c r="B88" s="35" t="s">
        <v>580</v>
      </c>
      <c r="C88" s="29" t="str">
        <f>VLOOKUP(A88,Sheet1!A:F,3,FALSE)</f>
        <v xml:space="preserve">South Yorkshire and Bassetlaw </v>
      </c>
      <c r="D88" s="29" t="s">
        <v>91</v>
      </c>
      <c r="E88" s="29" t="s">
        <v>92</v>
      </c>
      <c r="F88" s="29" t="s">
        <v>742</v>
      </c>
      <c r="G88" s="30">
        <v>22</v>
      </c>
      <c r="H88" s="30" t="s">
        <v>752</v>
      </c>
      <c r="I88" s="31" t="s">
        <v>753</v>
      </c>
      <c r="J88" s="30">
        <v>17</v>
      </c>
      <c r="K88" s="33">
        <f t="shared" si="11"/>
        <v>0.77</v>
      </c>
      <c r="L88" s="30" t="s">
        <v>752</v>
      </c>
      <c r="M88" s="31" t="s">
        <v>753</v>
      </c>
      <c r="N88" s="30">
        <v>20</v>
      </c>
      <c r="O88" s="33">
        <f t="shared" si="9"/>
        <v>0.91</v>
      </c>
      <c r="P88" s="30">
        <v>5</v>
      </c>
      <c r="Q88" s="33">
        <f t="shared" si="10"/>
        <v>1</v>
      </c>
      <c r="S88" s="37">
        <v>5</v>
      </c>
      <c r="T88" s="37">
        <v>77</v>
      </c>
      <c r="U88" s="37">
        <v>50</v>
      </c>
      <c r="V88" s="37">
        <v>91</v>
      </c>
      <c r="W88" s="37">
        <v>100</v>
      </c>
    </row>
    <row r="89" spans="1:23" s="36" customFormat="1" x14ac:dyDescent="0.25">
      <c r="A89" t="s">
        <v>224</v>
      </c>
      <c r="B89" s="35" t="s">
        <v>580</v>
      </c>
      <c r="C89" s="29" t="str">
        <f>VLOOKUP(A89,Sheet1!A:F,3,FALSE)</f>
        <v xml:space="preserve">South Yorkshire and Bassetlaw </v>
      </c>
      <c r="D89" s="29" t="s">
        <v>225</v>
      </c>
      <c r="E89" s="29" t="s">
        <v>226</v>
      </c>
      <c r="F89" s="29" t="s">
        <v>742</v>
      </c>
      <c r="G89" s="30">
        <v>119</v>
      </c>
      <c r="H89" s="30" t="s">
        <v>752</v>
      </c>
      <c r="I89" s="31" t="s">
        <v>753</v>
      </c>
      <c r="J89" s="30">
        <v>102</v>
      </c>
      <c r="K89" s="33">
        <f t="shared" si="11"/>
        <v>0.86</v>
      </c>
      <c r="L89" s="30">
        <v>6</v>
      </c>
      <c r="M89" s="34">
        <f>U89/100</f>
        <v>0.09</v>
      </c>
      <c r="N89" s="30">
        <v>113</v>
      </c>
      <c r="O89" s="33">
        <f t="shared" si="9"/>
        <v>0.95</v>
      </c>
      <c r="P89" s="30">
        <v>26</v>
      </c>
      <c r="Q89" s="33">
        <f t="shared" si="10"/>
        <v>0.96</v>
      </c>
      <c r="S89" s="37">
        <v>3</v>
      </c>
      <c r="T89" s="37">
        <v>86</v>
      </c>
      <c r="U89" s="37">
        <v>9</v>
      </c>
      <c r="V89" s="37">
        <v>95</v>
      </c>
      <c r="W89" s="37">
        <v>96</v>
      </c>
    </row>
    <row r="90" spans="1:23" s="36" customFormat="1" x14ac:dyDescent="0.25">
      <c r="A90" t="s">
        <v>307</v>
      </c>
      <c r="B90" s="35" t="s">
        <v>580</v>
      </c>
      <c r="C90" s="29" t="str">
        <f>VLOOKUP(A90,Sheet1!A:F,3,FALSE)</f>
        <v xml:space="preserve">South Yorkshire and Bassetlaw </v>
      </c>
      <c r="D90" s="29" t="s">
        <v>308</v>
      </c>
      <c r="E90" s="29" t="s">
        <v>309</v>
      </c>
      <c r="F90" s="29" t="s">
        <v>742</v>
      </c>
      <c r="G90" s="30">
        <v>64</v>
      </c>
      <c r="H90" s="30">
        <v>0</v>
      </c>
      <c r="I90" s="34">
        <f>S90/100</f>
        <v>0</v>
      </c>
      <c r="J90" s="30">
        <v>13</v>
      </c>
      <c r="K90" s="34">
        <f t="shared" si="11"/>
        <v>0.2</v>
      </c>
      <c r="L90" s="30" t="s">
        <v>752</v>
      </c>
      <c r="M90" s="31" t="s">
        <v>753</v>
      </c>
      <c r="N90" s="30" t="s">
        <v>752</v>
      </c>
      <c r="O90" s="31" t="s">
        <v>753</v>
      </c>
      <c r="P90" s="30">
        <v>6</v>
      </c>
      <c r="Q90" s="34">
        <f t="shared" si="10"/>
        <v>0.46</v>
      </c>
      <c r="S90" s="37">
        <v>0</v>
      </c>
      <c r="T90" s="37">
        <v>20</v>
      </c>
      <c r="U90" s="37">
        <v>8</v>
      </c>
      <c r="V90" s="37">
        <v>2</v>
      </c>
      <c r="W90" s="37">
        <v>46</v>
      </c>
    </row>
    <row r="91" spans="1:23" s="36" customFormat="1" x14ac:dyDescent="0.25">
      <c r="A91" t="s">
        <v>9</v>
      </c>
      <c r="B91" s="35" t="s">
        <v>580</v>
      </c>
      <c r="C91" s="29" t="str">
        <f>VLOOKUP(A91,Sheet1!A:F,3,FALSE)</f>
        <v xml:space="preserve">West Yorkshire and Harrogate </v>
      </c>
      <c r="D91" s="29" t="s">
        <v>10</v>
      </c>
      <c r="E91" s="29" t="s">
        <v>11</v>
      </c>
      <c r="F91" s="29" t="s">
        <v>742</v>
      </c>
      <c r="G91" s="30">
        <v>113</v>
      </c>
      <c r="H91" s="30">
        <v>9</v>
      </c>
      <c r="I91" s="32">
        <f>S91/100</f>
        <v>0.08</v>
      </c>
      <c r="J91" s="30">
        <v>43</v>
      </c>
      <c r="K91" s="32">
        <f t="shared" si="11"/>
        <v>0.38</v>
      </c>
      <c r="L91" s="30">
        <v>16</v>
      </c>
      <c r="M91" s="32">
        <f t="shared" ref="M91:M97" si="12">U91/100</f>
        <v>0.2</v>
      </c>
      <c r="N91" s="30">
        <v>35</v>
      </c>
      <c r="O91" s="32">
        <f t="shared" si="9"/>
        <v>0.31</v>
      </c>
      <c r="P91" s="30">
        <v>30</v>
      </c>
      <c r="Q91" s="32">
        <f t="shared" si="10"/>
        <v>0.83</v>
      </c>
      <c r="S91" s="37">
        <v>8</v>
      </c>
      <c r="T91" s="37">
        <v>38</v>
      </c>
      <c r="U91" s="37">
        <v>20</v>
      </c>
      <c r="V91" s="37">
        <v>31</v>
      </c>
      <c r="W91" s="37">
        <v>83</v>
      </c>
    </row>
    <row r="92" spans="1:23" s="36" customFormat="1" x14ac:dyDescent="0.25">
      <c r="A92" t="s">
        <v>39</v>
      </c>
      <c r="B92" s="35" t="s">
        <v>580</v>
      </c>
      <c r="C92" s="29" t="str">
        <f>VLOOKUP(A92,Sheet1!A:F,3,FALSE)</f>
        <v xml:space="preserve">West Yorkshire and Harrogate </v>
      </c>
      <c r="D92" s="29" t="s">
        <v>40</v>
      </c>
      <c r="E92" s="29" t="s">
        <v>41</v>
      </c>
      <c r="F92" s="29" t="s">
        <v>742</v>
      </c>
      <c r="G92" s="30">
        <v>260</v>
      </c>
      <c r="H92" s="30" t="s">
        <v>752</v>
      </c>
      <c r="I92" s="34">
        <f>S92/100</f>
        <v>0</v>
      </c>
      <c r="J92" s="30">
        <v>68</v>
      </c>
      <c r="K92" s="34">
        <f t="shared" si="11"/>
        <v>0.26</v>
      </c>
      <c r="L92" s="30">
        <v>28</v>
      </c>
      <c r="M92" s="32">
        <f t="shared" si="12"/>
        <v>0.17</v>
      </c>
      <c r="N92" s="30">
        <v>17</v>
      </c>
      <c r="O92" s="34">
        <f t="shared" si="9"/>
        <v>7.0000000000000007E-2</v>
      </c>
      <c r="P92" s="30">
        <v>44</v>
      </c>
      <c r="Q92" s="32">
        <f t="shared" si="10"/>
        <v>0.56999999999999995</v>
      </c>
      <c r="S92" s="37">
        <v>0</v>
      </c>
      <c r="T92" s="37">
        <v>26</v>
      </c>
      <c r="U92" s="37">
        <v>17</v>
      </c>
      <c r="V92" s="37">
        <v>7</v>
      </c>
      <c r="W92" s="37">
        <v>57</v>
      </c>
    </row>
    <row r="93" spans="1:23" s="36" customFormat="1" x14ac:dyDescent="0.25">
      <c r="A93" t="s">
        <v>300</v>
      </c>
      <c r="B93" s="35" t="s">
        <v>580</v>
      </c>
      <c r="C93" s="29" t="str">
        <f>VLOOKUP(A93,Sheet1!A:F,3,FALSE)</f>
        <v xml:space="preserve">West Yorkshire and Harrogate </v>
      </c>
      <c r="D93" s="29" t="s">
        <v>301</v>
      </c>
      <c r="E93" s="29" t="s">
        <v>302</v>
      </c>
      <c r="F93" s="29" t="s">
        <v>742</v>
      </c>
      <c r="G93" s="30">
        <v>56</v>
      </c>
      <c r="H93" s="30">
        <v>8</v>
      </c>
      <c r="I93" s="32">
        <f>S93/100</f>
        <v>0.15</v>
      </c>
      <c r="J93" s="30">
        <v>43</v>
      </c>
      <c r="K93" s="33">
        <f t="shared" si="11"/>
        <v>0.77</v>
      </c>
      <c r="L93" s="30">
        <v>9</v>
      </c>
      <c r="M93" s="32">
        <f t="shared" si="12"/>
        <v>0.28000000000000003</v>
      </c>
      <c r="N93" s="30">
        <v>32</v>
      </c>
      <c r="O93" s="32">
        <f t="shared" si="9"/>
        <v>0.56999999999999995</v>
      </c>
      <c r="P93" s="30" t="s">
        <v>752</v>
      </c>
      <c r="Q93" s="31" t="s">
        <v>753</v>
      </c>
      <c r="S93" s="37">
        <v>15</v>
      </c>
      <c r="T93" s="37">
        <v>77</v>
      </c>
      <c r="U93" s="37">
        <v>28</v>
      </c>
      <c r="V93" s="37">
        <v>57</v>
      </c>
      <c r="W93" s="37">
        <v>67</v>
      </c>
    </row>
    <row r="94" spans="1:23" s="36" customFormat="1" x14ac:dyDescent="0.25">
      <c r="A94" t="s">
        <v>146</v>
      </c>
      <c r="B94" s="35" t="s">
        <v>580</v>
      </c>
      <c r="C94" s="29" t="str">
        <f>VLOOKUP(A94,Sheet1!A:F,3,FALSE)</f>
        <v xml:space="preserve">West Yorkshire and Harrogate </v>
      </c>
      <c r="D94" s="29" t="s">
        <v>147</v>
      </c>
      <c r="E94" s="29" t="s">
        <v>148</v>
      </c>
      <c r="F94" s="29" t="s">
        <v>742</v>
      </c>
      <c r="G94" s="30">
        <v>81</v>
      </c>
      <c r="H94" s="30" t="s">
        <v>752</v>
      </c>
      <c r="I94" s="31" t="s">
        <v>753</v>
      </c>
      <c r="J94" s="30">
        <v>30</v>
      </c>
      <c r="K94" s="32">
        <f t="shared" si="11"/>
        <v>0.37</v>
      </c>
      <c r="L94" s="30">
        <v>17</v>
      </c>
      <c r="M94" s="33">
        <f t="shared" si="12"/>
        <v>0.31</v>
      </c>
      <c r="N94" s="30">
        <v>52</v>
      </c>
      <c r="O94" s="32">
        <f t="shared" si="9"/>
        <v>0.64</v>
      </c>
      <c r="P94" s="30">
        <v>11</v>
      </c>
      <c r="Q94" s="33">
        <f t="shared" si="10"/>
        <v>0.92</v>
      </c>
      <c r="S94" s="37">
        <v>4</v>
      </c>
      <c r="T94" s="37">
        <v>37</v>
      </c>
      <c r="U94" s="37">
        <v>31</v>
      </c>
      <c r="V94" s="37">
        <v>64</v>
      </c>
      <c r="W94" s="37">
        <v>92</v>
      </c>
    </row>
    <row r="95" spans="1:23" s="36" customFormat="1" x14ac:dyDescent="0.25">
      <c r="A95" t="s">
        <v>351</v>
      </c>
      <c r="B95" s="35" t="s">
        <v>580</v>
      </c>
      <c r="C95" s="29" t="str">
        <f>VLOOKUP(A95,Sheet1!A:F,3,FALSE)</f>
        <v xml:space="preserve">West Yorkshire and Harrogate </v>
      </c>
      <c r="D95" s="29" t="s">
        <v>352</v>
      </c>
      <c r="E95" s="29" t="s">
        <v>353</v>
      </c>
      <c r="F95" s="29" t="s">
        <v>742</v>
      </c>
      <c r="G95" s="30">
        <v>202</v>
      </c>
      <c r="H95" s="30" t="s">
        <v>752</v>
      </c>
      <c r="I95" s="31" t="s">
        <v>753</v>
      </c>
      <c r="J95" s="30">
        <v>137</v>
      </c>
      <c r="K95" s="33">
        <f t="shared" si="11"/>
        <v>0.68</v>
      </c>
      <c r="L95" s="30">
        <v>30</v>
      </c>
      <c r="M95" s="32">
        <f t="shared" si="12"/>
        <v>0.23</v>
      </c>
      <c r="N95" s="30">
        <v>119</v>
      </c>
      <c r="O95" s="32">
        <f t="shared" si="9"/>
        <v>0.59</v>
      </c>
      <c r="P95" s="30">
        <v>40</v>
      </c>
      <c r="Q95" s="32">
        <f t="shared" si="10"/>
        <v>0.83</v>
      </c>
      <c r="S95" s="37">
        <v>1</v>
      </c>
      <c r="T95" s="37">
        <v>68</v>
      </c>
      <c r="U95" s="37">
        <v>23</v>
      </c>
      <c r="V95" s="37">
        <v>59</v>
      </c>
      <c r="W95" s="37">
        <v>83</v>
      </c>
    </row>
    <row r="96" spans="1:23" s="36" customFormat="1" x14ac:dyDescent="0.25">
      <c r="A96" t="s">
        <v>262</v>
      </c>
      <c r="B96" s="35" t="s">
        <v>580</v>
      </c>
      <c r="C96" s="29" t="str">
        <f>VLOOKUP(A96,Sheet1!A:F,3,FALSE)</f>
        <v xml:space="preserve">West Yorkshire and Harrogate </v>
      </c>
      <c r="D96" s="29" t="s">
        <v>263</v>
      </c>
      <c r="E96" s="29" t="s">
        <v>264</v>
      </c>
      <c r="F96" s="29" t="s">
        <v>742</v>
      </c>
      <c r="G96" s="30">
        <v>29</v>
      </c>
      <c r="H96" s="30" t="s">
        <v>752</v>
      </c>
      <c r="I96" s="31" t="s">
        <v>753</v>
      </c>
      <c r="J96" s="30">
        <v>19</v>
      </c>
      <c r="K96" s="33">
        <f t="shared" si="11"/>
        <v>0.66</v>
      </c>
      <c r="L96" s="30">
        <v>9</v>
      </c>
      <c r="M96" s="33">
        <f t="shared" si="12"/>
        <v>0.36</v>
      </c>
      <c r="N96" s="30">
        <v>15</v>
      </c>
      <c r="O96" s="32">
        <f t="shared" si="9"/>
        <v>0.52</v>
      </c>
      <c r="P96" s="30">
        <v>6</v>
      </c>
      <c r="Q96" s="33">
        <f t="shared" si="10"/>
        <v>1</v>
      </c>
      <c r="S96" s="37">
        <v>3</v>
      </c>
      <c r="T96" s="37">
        <v>66</v>
      </c>
      <c r="U96" s="37">
        <v>36</v>
      </c>
      <c r="V96" s="37">
        <v>52</v>
      </c>
      <c r="W96" s="37">
        <v>100</v>
      </c>
    </row>
    <row r="97" spans="1:23" customFormat="1" x14ac:dyDescent="0.25">
      <c r="A97" t="s">
        <v>305</v>
      </c>
      <c r="B97" s="35" t="s">
        <v>620</v>
      </c>
      <c r="C97" s="29" t="str">
        <f>VLOOKUP(A97,Sheet1!A:F,3,FALSE)</f>
        <v>Cheshire and Merseyside</v>
      </c>
      <c r="D97" s="29" t="s">
        <v>306</v>
      </c>
      <c r="E97" s="29" t="s">
        <v>115</v>
      </c>
      <c r="F97" s="29" t="s">
        <v>742</v>
      </c>
      <c r="G97" s="30">
        <v>35</v>
      </c>
      <c r="H97" s="30" t="s">
        <v>752</v>
      </c>
      <c r="I97" s="31" t="s">
        <v>753</v>
      </c>
      <c r="J97" s="30">
        <v>13</v>
      </c>
      <c r="K97" s="32">
        <f t="shared" si="11"/>
        <v>0.37</v>
      </c>
      <c r="L97" s="30">
        <v>5</v>
      </c>
      <c r="M97" s="32">
        <f t="shared" si="12"/>
        <v>0.28000000000000003</v>
      </c>
      <c r="N97" s="30">
        <v>9</v>
      </c>
      <c r="O97" s="32">
        <f t="shared" si="9"/>
        <v>0.26</v>
      </c>
      <c r="P97" s="30">
        <v>7</v>
      </c>
      <c r="Q97" s="32">
        <f t="shared" si="10"/>
        <v>0.78</v>
      </c>
      <c r="S97" s="20">
        <v>6</v>
      </c>
      <c r="T97" s="20">
        <v>37</v>
      </c>
      <c r="U97" s="20">
        <v>28</v>
      </c>
      <c r="V97" s="20">
        <v>26</v>
      </c>
      <c r="W97" s="20">
        <v>78</v>
      </c>
    </row>
    <row r="98" spans="1:23" customFormat="1" x14ac:dyDescent="0.25">
      <c r="A98" t="s">
        <v>113</v>
      </c>
      <c r="B98" s="35" t="s">
        <v>620</v>
      </c>
      <c r="C98" s="29" t="str">
        <f>VLOOKUP(A98,Sheet1!A:F,3,FALSE)</f>
        <v>Cheshire and Merseyside</v>
      </c>
      <c r="D98" s="29" t="s">
        <v>114</v>
      </c>
      <c r="E98" s="29" t="s">
        <v>115</v>
      </c>
      <c r="F98" s="29" t="s">
        <v>742</v>
      </c>
      <c r="G98" s="30">
        <v>33</v>
      </c>
      <c r="H98" s="30" t="s">
        <v>752</v>
      </c>
      <c r="I98" s="31" t="s">
        <v>753</v>
      </c>
      <c r="J98" s="30">
        <v>17</v>
      </c>
      <c r="K98" s="32">
        <f t="shared" si="11"/>
        <v>0.52</v>
      </c>
      <c r="L98" s="30" t="s">
        <v>752</v>
      </c>
      <c r="M98" s="31" t="s">
        <v>753</v>
      </c>
      <c r="N98" s="30">
        <v>15</v>
      </c>
      <c r="O98" s="32">
        <f t="shared" si="9"/>
        <v>0.45</v>
      </c>
      <c r="P98" s="30">
        <v>6</v>
      </c>
      <c r="Q98" s="32">
        <f t="shared" si="10"/>
        <v>0.6</v>
      </c>
      <c r="S98" s="20">
        <v>10</v>
      </c>
      <c r="T98" s="20">
        <v>52</v>
      </c>
      <c r="U98" s="20">
        <v>25</v>
      </c>
      <c r="V98" s="20">
        <v>45</v>
      </c>
      <c r="W98" s="20">
        <v>60</v>
      </c>
    </row>
    <row r="99" spans="1:23" customFormat="1" x14ac:dyDescent="0.25">
      <c r="A99" t="s">
        <v>76</v>
      </c>
      <c r="B99" s="35" t="s">
        <v>620</v>
      </c>
      <c r="C99" s="29" t="str">
        <f>VLOOKUP(A99,Sheet1!A:F,3,FALSE)</f>
        <v xml:space="preserve">Cheshire and Merseyside Health and Care Partnership </v>
      </c>
      <c r="D99" s="29" t="s">
        <v>77</v>
      </c>
      <c r="E99" s="29" t="s">
        <v>78</v>
      </c>
      <c r="F99" s="29" t="s">
        <v>742</v>
      </c>
      <c r="G99" s="30">
        <v>16</v>
      </c>
      <c r="H99" s="30">
        <v>0</v>
      </c>
      <c r="I99" s="34">
        <f t="shared" ref="I99:I111" si="13">S99/100</f>
        <v>0</v>
      </c>
      <c r="J99" s="30" t="s">
        <v>752</v>
      </c>
      <c r="K99" s="31" t="s">
        <v>753</v>
      </c>
      <c r="L99" s="30">
        <v>0</v>
      </c>
      <c r="M99" s="34">
        <f>U99/100</f>
        <v>0</v>
      </c>
      <c r="N99" s="30">
        <v>0</v>
      </c>
      <c r="O99" s="34">
        <f t="shared" si="9"/>
        <v>0</v>
      </c>
      <c r="P99" s="30">
        <v>0</v>
      </c>
      <c r="Q99" s="34">
        <f t="shared" si="10"/>
        <v>0</v>
      </c>
      <c r="S99" s="20">
        <v>0</v>
      </c>
      <c r="T99" s="20">
        <v>19</v>
      </c>
      <c r="U99" s="20">
        <v>0</v>
      </c>
      <c r="V99" s="20">
        <v>0</v>
      </c>
      <c r="W99" s="20">
        <v>0</v>
      </c>
    </row>
    <row r="100" spans="1:23" customFormat="1" x14ac:dyDescent="0.25">
      <c r="A100" t="s">
        <v>187</v>
      </c>
      <c r="B100" s="35" t="s">
        <v>620</v>
      </c>
      <c r="C100" s="29" t="str">
        <f>VLOOKUP(A100,Sheet1!A:F,3,FALSE)</f>
        <v xml:space="preserve">Cheshire and Merseyside Health and Care Partnership </v>
      </c>
      <c r="D100" s="29" t="s">
        <v>188</v>
      </c>
      <c r="E100" s="29" t="s">
        <v>189</v>
      </c>
      <c r="F100" s="29" t="s">
        <v>742</v>
      </c>
      <c r="G100" s="30">
        <v>56</v>
      </c>
      <c r="H100" s="30">
        <v>11</v>
      </c>
      <c r="I100" s="33">
        <f t="shared" si="13"/>
        <v>0.2</v>
      </c>
      <c r="J100" s="30">
        <v>9</v>
      </c>
      <c r="K100" s="34">
        <f t="shared" si="11"/>
        <v>0.16</v>
      </c>
      <c r="L100" s="30">
        <v>7</v>
      </c>
      <c r="M100" s="32">
        <f>U100/100</f>
        <v>0.18</v>
      </c>
      <c r="N100" s="30" t="s">
        <v>752</v>
      </c>
      <c r="O100" s="31" t="s">
        <v>753</v>
      </c>
      <c r="P100" s="30">
        <v>14</v>
      </c>
      <c r="Q100" s="33">
        <f t="shared" si="10"/>
        <v>1</v>
      </c>
      <c r="S100" s="20">
        <v>20</v>
      </c>
      <c r="T100" s="20">
        <v>16</v>
      </c>
      <c r="U100" s="20">
        <v>18</v>
      </c>
      <c r="V100" s="20">
        <v>4</v>
      </c>
      <c r="W100" s="20">
        <v>100</v>
      </c>
    </row>
    <row r="101" spans="1:23" customFormat="1" x14ac:dyDescent="0.25">
      <c r="A101" t="s">
        <v>357</v>
      </c>
      <c r="B101" s="35" t="s">
        <v>620</v>
      </c>
      <c r="C101" s="29" t="str">
        <f>VLOOKUP(A101,Sheet1!A:F,3,FALSE)</f>
        <v xml:space="preserve">Cheshire and Merseyside Health and Care Partnership </v>
      </c>
      <c r="D101" s="29" t="s">
        <v>358</v>
      </c>
      <c r="E101" s="29" t="s">
        <v>359</v>
      </c>
      <c r="F101" s="29" t="s">
        <v>742</v>
      </c>
      <c r="G101" s="30">
        <v>109</v>
      </c>
      <c r="H101" s="30">
        <v>14</v>
      </c>
      <c r="I101" s="33">
        <f t="shared" si="13"/>
        <v>0.16</v>
      </c>
      <c r="J101" s="30">
        <v>19</v>
      </c>
      <c r="K101" s="34">
        <f t="shared" si="11"/>
        <v>0.17</v>
      </c>
      <c r="L101" s="30">
        <v>6</v>
      </c>
      <c r="M101" s="34">
        <f>U101/100</f>
        <v>7.0000000000000007E-2</v>
      </c>
      <c r="N101" s="30" t="s">
        <v>752</v>
      </c>
      <c r="O101" s="31" t="s">
        <v>753</v>
      </c>
      <c r="P101" s="30" t="s">
        <v>752</v>
      </c>
      <c r="Q101" s="31" t="s">
        <v>753</v>
      </c>
      <c r="S101" s="20">
        <v>16</v>
      </c>
      <c r="T101" s="20">
        <v>17</v>
      </c>
      <c r="U101" s="20">
        <v>7</v>
      </c>
      <c r="V101" s="20">
        <v>4</v>
      </c>
      <c r="W101" s="20">
        <v>24</v>
      </c>
    </row>
    <row r="102" spans="1:23" customFormat="1" x14ac:dyDescent="0.25">
      <c r="A102" t="s">
        <v>418</v>
      </c>
      <c r="B102" s="35" t="s">
        <v>620</v>
      </c>
      <c r="C102" s="29" t="str">
        <f>VLOOKUP(A102,Sheet1!A:F,3,FALSE)</f>
        <v xml:space="preserve">Cheshire and Merseyside Health and Care Partnership </v>
      </c>
      <c r="D102" s="29" t="s">
        <v>419</v>
      </c>
      <c r="E102" s="29" t="s">
        <v>420</v>
      </c>
      <c r="F102" s="29" t="s">
        <v>742</v>
      </c>
      <c r="G102" s="30">
        <v>35</v>
      </c>
      <c r="H102" s="30">
        <v>10</v>
      </c>
      <c r="I102" s="33">
        <f t="shared" si="13"/>
        <v>0.28999999999999998</v>
      </c>
      <c r="J102" s="30">
        <v>10</v>
      </c>
      <c r="K102" s="34">
        <f t="shared" si="11"/>
        <v>0.28999999999999998</v>
      </c>
      <c r="L102" s="30">
        <v>5</v>
      </c>
      <c r="M102" s="32">
        <f>U102/100</f>
        <v>0.24</v>
      </c>
      <c r="N102" s="30" t="s">
        <v>752</v>
      </c>
      <c r="O102" s="31" t="s">
        <v>753</v>
      </c>
      <c r="P102" s="30">
        <v>6</v>
      </c>
      <c r="Q102" s="32">
        <f t="shared" si="10"/>
        <v>0.67</v>
      </c>
      <c r="S102" s="20">
        <v>29</v>
      </c>
      <c r="T102" s="20">
        <v>29</v>
      </c>
      <c r="U102" s="20">
        <v>24</v>
      </c>
      <c r="V102" s="20">
        <v>9</v>
      </c>
      <c r="W102" s="20">
        <v>67</v>
      </c>
    </row>
    <row r="103" spans="1:23" customFormat="1" x14ac:dyDescent="0.25">
      <c r="A103" t="s">
        <v>405</v>
      </c>
      <c r="B103" s="35" t="s">
        <v>620</v>
      </c>
      <c r="C103" s="29" t="str">
        <f>VLOOKUP(A103,Sheet1!A:F,3,FALSE)</f>
        <v xml:space="preserve">Cheshire and Merseyside Health and Care Partnership </v>
      </c>
      <c r="D103" s="29" t="s">
        <v>406</v>
      </c>
      <c r="E103" s="29" t="s">
        <v>407</v>
      </c>
      <c r="F103" s="29" t="s">
        <v>742</v>
      </c>
      <c r="G103" s="30">
        <v>145</v>
      </c>
      <c r="H103" s="30">
        <v>5</v>
      </c>
      <c r="I103" s="32">
        <f t="shared" si="13"/>
        <v>0.04</v>
      </c>
      <c r="J103" s="30">
        <v>75</v>
      </c>
      <c r="K103" s="32">
        <f t="shared" si="11"/>
        <v>0.52</v>
      </c>
      <c r="L103" s="30">
        <v>7</v>
      </c>
      <c r="M103" s="34">
        <f t="shared" ref="M103:M125" si="14">U103/100</f>
        <v>7.0000000000000007E-2</v>
      </c>
      <c r="N103" s="30">
        <v>122</v>
      </c>
      <c r="O103" s="33">
        <f t="shared" si="9"/>
        <v>0.85</v>
      </c>
      <c r="P103" s="30">
        <v>28</v>
      </c>
      <c r="Q103" s="32">
        <f t="shared" si="10"/>
        <v>0.78</v>
      </c>
      <c r="S103" s="20">
        <v>4</v>
      </c>
      <c r="T103" s="20">
        <v>52</v>
      </c>
      <c r="U103" s="20">
        <v>7</v>
      </c>
      <c r="V103" s="20">
        <v>85</v>
      </c>
      <c r="W103" s="20">
        <v>78</v>
      </c>
    </row>
    <row r="104" spans="1:23" customFormat="1" x14ac:dyDescent="0.25">
      <c r="A104" t="s">
        <v>424</v>
      </c>
      <c r="B104" s="35" t="s">
        <v>620</v>
      </c>
      <c r="C104" s="29" t="str">
        <f>VLOOKUP(A104,Sheet1!A:F,3,FALSE)</f>
        <v xml:space="preserve">Cheshire and Merseyside Health and Care Partnership </v>
      </c>
      <c r="D104" s="29" t="s">
        <v>425</v>
      </c>
      <c r="E104" s="29" t="s">
        <v>426</v>
      </c>
      <c r="F104" s="29" t="s">
        <v>742</v>
      </c>
      <c r="G104" s="30">
        <v>80</v>
      </c>
      <c r="H104" s="30">
        <v>0</v>
      </c>
      <c r="I104" s="34">
        <f t="shared" si="13"/>
        <v>0</v>
      </c>
      <c r="J104" s="30">
        <v>35</v>
      </c>
      <c r="K104" s="32">
        <f t="shared" si="11"/>
        <v>0.44</v>
      </c>
      <c r="L104" s="30">
        <v>0</v>
      </c>
      <c r="M104" s="34">
        <f t="shared" si="14"/>
        <v>0</v>
      </c>
      <c r="N104" s="30">
        <v>63</v>
      </c>
      <c r="O104" s="33">
        <f t="shared" si="9"/>
        <v>0.79</v>
      </c>
      <c r="P104" s="30">
        <v>17</v>
      </c>
      <c r="Q104" s="33">
        <f t="shared" si="10"/>
        <v>0.94</v>
      </c>
      <c r="S104" s="20">
        <v>0</v>
      </c>
      <c r="T104" s="20">
        <v>44</v>
      </c>
      <c r="U104" s="20">
        <v>0</v>
      </c>
      <c r="V104" s="20">
        <v>79</v>
      </c>
      <c r="W104" s="20">
        <v>94</v>
      </c>
    </row>
    <row r="105" spans="1:23" customFormat="1" x14ac:dyDescent="0.25">
      <c r="A105" t="s">
        <v>33</v>
      </c>
      <c r="B105" s="35" t="s">
        <v>620</v>
      </c>
      <c r="C105" s="29" t="str">
        <f>VLOOKUP(A105,Sheet1!A:F,3,FALSE)</f>
        <v xml:space="preserve">Greater Manchester Health and Social Care Partnership </v>
      </c>
      <c r="D105" s="29" t="s">
        <v>34</v>
      </c>
      <c r="E105" s="29" t="s">
        <v>35</v>
      </c>
      <c r="F105" s="29" t="s">
        <v>742</v>
      </c>
      <c r="G105" s="30">
        <v>95</v>
      </c>
      <c r="H105" s="30">
        <v>0</v>
      </c>
      <c r="I105" s="34">
        <f t="shared" si="13"/>
        <v>0</v>
      </c>
      <c r="J105" s="30">
        <v>43</v>
      </c>
      <c r="K105" s="32">
        <f t="shared" si="11"/>
        <v>0.45</v>
      </c>
      <c r="L105" s="30">
        <v>8</v>
      </c>
      <c r="M105" s="32">
        <f t="shared" si="14"/>
        <v>0.2</v>
      </c>
      <c r="N105" s="30">
        <v>17</v>
      </c>
      <c r="O105" s="32">
        <f t="shared" si="9"/>
        <v>0.18</v>
      </c>
      <c r="P105" s="30">
        <v>12</v>
      </c>
      <c r="Q105" s="32">
        <f t="shared" si="10"/>
        <v>0.56999999999999995</v>
      </c>
      <c r="S105" s="20">
        <v>0</v>
      </c>
      <c r="T105" s="20">
        <v>45</v>
      </c>
      <c r="U105" s="20">
        <v>20</v>
      </c>
      <c r="V105" s="20">
        <v>18</v>
      </c>
      <c r="W105" s="20">
        <v>57</v>
      </c>
    </row>
    <row r="106" spans="1:23" customFormat="1" x14ac:dyDescent="0.25">
      <c r="A106" t="s">
        <v>213</v>
      </c>
      <c r="B106" s="35" t="s">
        <v>620</v>
      </c>
      <c r="C106" s="29" t="str">
        <f>VLOOKUP(A106,Sheet1!A:F,3,FALSE)</f>
        <v xml:space="preserve">Greater Manchester Health and Social Care Partnership </v>
      </c>
      <c r="D106" s="29" t="s">
        <v>214</v>
      </c>
      <c r="E106" s="29" t="s">
        <v>215</v>
      </c>
      <c r="F106" s="29" t="s">
        <v>742</v>
      </c>
      <c r="G106" s="30">
        <v>204</v>
      </c>
      <c r="H106" s="30">
        <v>16</v>
      </c>
      <c r="I106" s="32">
        <f t="shared" si="13"/>
        <v>0.08</v>
      </c>
      <c r="J106" s="30">
        <v>101</v>
      </c>
      <c r="K106" s="32">
        <f t="shared" si="11"/>
        <v>0.5</v>
      </c>
      <c r="L106" s="30">
        <v>58</v>
      </c>
      <c r="M106" s="33">
        <f t="shared" si="14"/>
        <v>0.3</v>
      </c>
      <c r="N106" s="30">
        <v>166</v>
      </c>
      <c r="O106" s="33">
        <f t="shared" si="9"/>
        <v>0.81</v>
      </c>
      <c r="P106" s="30">
        <v>59</v>
      </c>
      <c r="Q106" s="32">
        <f t="shared" si="10"/>
        <v>0.88</v>
      </c>
      <c r="S106" s="20">
        <v>8</v>
      </c>
      <c r="T106" s="20">
        <v>50</v>
      </c>
      <c r="U106" s="20">
        <v>30</v>
      </c>
      <c r="V106" s="20">
        <v>81</v>
      </c>
      <c r="W106" s="20">
        <v>88</v>
      </c>
    </row>
    <row r="107" spans="1:23" customFormat="1" x14ac:dyDescent="0.25">
      <c r="A107" t="s">
        <v>442</v>
      </c>
      <c r="B107" s="35" t="s">
        <v>620</v>
      </c>
      <c r="C107" s="29" t="str">
        <f>VLOOKUP(A107,Sheet1!A:F,3,FALSE)</f>
        <v xml:space="preserve">Greater Manchester Health and Social Care Partnership </v>
      </c>
      <c r="D107" s="29" t="s">
        <v>443</v>
      </c>
      <c r="E107" s="29" t="s">
        <v>215</v>
      </c>
      <c r="F107" s="29" t="s">
        <v>742</v>
      </c>
      <c r="G107" s="30">
        <v>149</v>
      </c>
      <c r="H107" s="30">
        <v>33</v>
      </c>
      <c r="I107" s="33">
        <f t="shared" si="13"/>
        <v>0.22</v>
      </c>
      <c r="J107" s="30">
        <v>140</v>
      </c>
      <c r="K107" s="33">
        <f t="shared" si="11"/>
        <v>0.94</v>
      </c>
      <c r="L107" s="30">
        <v>29</v>
      </c>
      <c r="M107" s="32">
        <f t="shared" si="14"/>
        <v>0.23</v>
      </c>
      <c r="N107" s="30">
        <v>96</v>
      </c>
      <c r="O107" s="32">
        <f t="shared" si="9"/>
        <v>0.64</v>
      </c>
      <c r="P107" s="30">
        <v>32</v>
      </c>
      <c r="Q107" s="32">
        <f t="shared" si="10"/>
        <v>0.78</v>
      </c>
      <c r="S107" s="20">
        <v>22</v>
      </c>
      <c r="T107" s="20">
        <v>94</v>
      </c>
      <c r="U107" s="20">
        <v>23</v>
      </c>
      <c r="V107" s="20">
        <v>64</v>
      </c>
      <c r="W107" s="20">
        <v>78</v>
      </c>
    </row>
    <row r="108" spans="1:23" customFormat="1" x14ac:dyDescent="0.25">
      <c r="A108" t="s">
        <v>55</v>
      </c>
      <c r="B108" s="35" t="s">
        <v>620</v>
      </c>
      <c r="C108" s="29" t="str">
        <f>VLOOKUP(A108,Sheet1!A:F,3,FALSE)</f>
        <v xml:space="preserve">Greater Manchester Health and Social Care Partnership </v>
      </c>
      <c r="D108" s="29" t="s">
        <v>56</v>
      </c>
      <c r="E108" s="29" t="s">
        <v>57</v>
      </c>
      <c r="F108" s="29" t="s">
        <v>742</v>
      </c>
      <c r="G108" s="30">
        <v>105</v>
      </c>
      <c r="H108" s="30">
        <v>0</v>
      </c>
      <c r="I108" s="34">
        <f t="shared" si="13"/>
        <v>0</v>
      </c>
      <c r="J108" s="30">
        <v>21</v>
      </c>
      <c r="K108" s="34">
        <f t="shared" si="11"/>
        <v>0.2</v>
      </c>
      <c r="L108" s="30">
        <v>28</v>
      </c>
      <c r="M108" s="32">
        <f t="shared" si="14"/>
        <v>0.27</v>
      </c>
      <c r="N108" s="30">
        <v>0</v>
      </c>
      <c r="O108" s="34">
        <f t="shared" si="9"/>
        <v>0</v>
      </c>
      <c r="P108" s="30" t="s">
        <v>752</v>
      </c>
      <c r="Q108" s="31" t="s">
        <v>753</v>
      </c>
      <c r="S108" s="20">
        <v>0</v>
      </c>
      <c r="T108" s="20">
        <v>20</v>
      </c>
      <c r="U108" s="20">
        <v>27</v>
      </c>
      <c r="V108" s="20">
        <v>0</v>
      </c>
      <c r="W108" s="20">
        <v>5</v>
      </c>
    </row>
    <row r="109" spans="1:23" customFormat="1" x14ac:dyDescent="0.25">
      <c r="A109" t="s">
        <v>227</v>
      </c>
      <c r="B109" s="35" t="s">
        <v>620</v>
      </c>
      <c r="C109" s="29" t="str">
        <f>VLOOKUP(A109,Sheet1!A:F,3,FALSE)</f>
        <v xml:space="preserve">Greater Manchester Health and Social Care Partnership </v>
      </c>
      <c r="D109" s="29" t="s">
        <v>228</v>
      </c>
      <c r="E109" s="29" t="s">
        <v>57</v>
      </c>
      <c r="F109" s="29" t="s">
        <v>742</v>
      </c>
      <c r="G109" s="30">
        <v>112</v>
      </c>
      <c r="H109" s="30">
        <v>31</v>
      </c>
      <c r="I109" s="33">
        <f t="shared" si="13"/>
        <v>0.3</v>
      </c>
      <c r="J109" s="30">
        <v>59</v>
      </c>
      <c r="K109" s="32">
        <f t="shared" si="11"/>
        <v>0.53</v>
      </c>
      <c r="L109" s="30">
        <v>29</v>
      </c>
      <c r="M109" s="33">
        <f t="shared" si="14"/>
        <v>0.32</v>
      </c>
      <c r="N109" s="30">
        <v>43</v>
      </c>
      <c r="O109" s="32">
        <f t="shared" si="9"/>
        <v>0.38</v>
      </c>
      <c r="P109" s="30">
        <v>26</v>
      </c>
      <c r="Q109" s="33">
        <f t="shared" si="10"/>
        <v>0.93</v>
      </c>
      <c r="S109" s="20">
        <v>30</v>
      </c>
      <c r="T109" s="20">
        <v>53</v>
      </c>
      <c r="U109" s="20">
        <v>32</v>
      </c>
      <c r="V109" s="20">
        <v>38</v>
      </c>
      <c r="W109" s="20">
        <v>93</v>
      </c>
    </row>
    <row r="110" spans="1:23" customFormat="1" x14ac:dyDescent="0.25">
      <c r="A110" t="s">
        <v>249</v>
      </c>
      <c r="B110" s="35" t="s">
        <v>620</v>
      </c>
      <c r="C110" s="29" t="str">
        <f>VLOOKUP(A110,Sheet1!A:F,3,FALSE)</f>
        <v xml:space="preserve">Greater Manchester Health and Social Care Partnership </v>
      </c>
      <c r="D110" s="29" t="s">
        <v>250</v>
      </c>
      <c r="E110" s="29" t="s">
        <v>57</v>
      </c>
      <c r="F110" s="29" t="s">
        <v>742</v>
      </c>
      <c r="G110" s="30">
        <v>126</v>
      </c>
      <c r="H110" s="30">
        <v>0</v>
      </c>
      <c r="I110" s="34">
        <f t="shared" si="13"/>
        <v>0</v>
      </c>
      <c r="J110" s="30">
        <v>7</v>
      </c>
      <c r="K110" s="34">
        <f t="shared" si="11"/>
        <v>0.06</v>
      </c>
      <c r="L110" s="30">
        <v>23</v>
      </c>
      <c r="M110" s="32">
        <f t="shared" si="14"/>
        <v>0.19</v>
      </c>
      <c r="N110" s="30" t="s">
        <v>752</v>
      </c>
      <c r="O110" s="31" t="s">
        <v>753</v>
      </c>
      <c r="P110" s="30" t="s">
        <v>752</v>
      </c>
      <c r="Q110" s="31" t="s">
        <v>753</v>
      </c>
      <c r="S110" s="20">
        <v>0</v>
      </c>
      <c r="T110" s="20">
        <v>6</v>
      </c>
      <c r="U110" s="20">
        <v>19</v>
      </c>
      <c r="V110" s="20">
        <v>1</v>
      </c>
      <c r="W110" s="20">
        <v>17</v>
      </c>
    </row>
    <row r="111" spans="1:23" customFormat="1" x14ac:dyDescent="0.25">
      <c r="A111" t="s">
        <v>363</v>
      </c>
      <c r="B111" s="35" t="s">
        <v>620</v>
      </c>
      <c r="C111" s="29" t="str">
        <f>VLOOKUP(A111,Sheet1!A:F,3,FALSE)</f>
        <v xml:space="preserve">Greater Manchester Health and Social Care Partnership </v>
      </c>
      <c r="D111" s="29" t="s">
        <v>364</v>
      </c>
      <c r="E111" s="29" t="s">
        <v>57</v>
      </c>
      <c r="F111" s="29" t="s">
        <v>742</v>
      </c>
      <c r="G111" s="30">
        <v>180</v>
      </c>
      <c r="H111" s="30">
        <v>25</v>
      </c>
      <c r="I111" s="32">
        <f t="shared" si="13"/>
        <v>0.15</v>
      </c>
      <c r="J111" s="30">
        <v>88</v>
      </c>
      <c r="K111" s="32">
        <f t="shared" si="11"/>
        <v>0.49</v>
      </c>
      <c r="L111" s="30">
        <v>29</v>
      </c>
      <c r="M111" s="32">
        <f t="shared" si="14"/>
        <v>0.19</v>
      </c>
      <c r="N111" s="30">
        <v>121</v>
      </c>
      <c r="O111" s="33">
        <f t="shared" si="9"/>
        <v>0.68</v>
      </c>
      <c r="P111" s="30">
        <v>38</v>
      </c>
      <c r="Q111" s="32">
        <f t="shared" si="10"/>
        <v>0.86</v>
      </c>
      <c r="S111" s="20">
        <v>15</v>
      </c>
      <c r="T111" s="20">
        <v>49</v>
      </c>
      <c r="U111" s="20">
        <v>19</v>
      </c>
      <c r="V111" s="20">
        <v>68</v>
      </c>
      <c r="W111" s="20">
        <v>86</v>
      </c>
    </row>
    <row r="112" spans="1:23" customFormat="1" x14ac:dyDescent="0.25">
      <c r="A112" t="s">
        <v>346</v>
      </c>
      <c r="B112" s="35" t="s">
        <v>620</v>
      </c>
      <c r="C112" s="29" t="str">
        <f>VLOOKUP(A112,Sheet1!A:F,3,FALSE)</f>
        <v xml:space="preserve">Greater Manchester Health and Social Care Partnership </v>
      </c>
      <c r="D112" s="29" t="s">
        <v>347</v>
      </c>
      <c r="E112" s="29" t="s">
        <v>348</v>
      </c>
      <c r="F112" s="29" t="s">
        <v>742</v>
      </c>
      <c r="G112" s="30">
        <v>159</v>
      </c>
      <c r="H112" s="30" t="s">
        <v>752</v>
      </c>
      <c r="I112" s="31" t="s">
        <v>753</v>
      </c>
      <c r="J112" s="30">
        <v>26</v>
      </c>
      <c r="K112" s="34">
        <f t="shared" si="11"/>
        <v>0.16</v>
      </c>
      <c r="L112" s="30">
        <v>17</v>
      </c>
      <c r="M112" s="32">
        <f t="shared" si="14"/>
        <v>0.18</v>
      </c>
      <c r="N112" s="30" t="s">
        <v>752</v>
      </c>
      <c r="O112" s="31" t="s">
        <v>753</v>
      </c>
      <c r="P112" s="30">
        <v>12</v>
      </c>
      <c r="Q112" s="32">
        <f t="shared" si="10"/>
        <v>0.5</v>
      </c>
      <c r="S112" s="20">
        <v>1</v>
      </c>
      <c r="T112" s="20">
        <v>16</v>
      </c>
      <c r="U112" s="20">
        <v>18</v>
      </c>
      <c r="V112" s="20">
        <v>2</v>
      </c>
      <c r="W112" s="20">
        <v>50</v>
      </c>
    </row>
    <row r="113" spans="1:23" customFormat="1" x14ac:dyDescent="0.25">
      <c r="A113" t="s">
        <v>377</v>
      </c>
      <c r="B113" s="35" t="s">
        <v>620</v>
      </c>
      <c r="C113" s="29" t="str">
        <f>VLOOKUP(A113,Sheet1!A:F,3,FALSE)</f>
        <v xml:space="preserve">Greater Manchester Health and Social Care Partnership </v>
      </c>
      <c r="D113" s="29" t="s">
        <v>378</v>
      </c>
      <c r="E113" s="29" t="s">
        <v>379</v>
      </c>
      <c r="F113" s="29" t="s">
        <v>742</v>
      </c>
      <c r="G113" s="30">
        <v>118</v>
      </c>
      <c r="H113" s="30" t="s">
        <v>752</v>
      </c>
      <c r="I113" s="31" t="s">
        <v>753</v>
      </c>
      <c r="J113" s="30">
        <v>26</v>
      </c>
      <c r="K113" s="34">
        <f t="shared" si="11"/>
        <v>0.22</v>
      </c>
      <c r="L113" s="30">
        <v>25</v>
      </c>
      <c r="M113" s="32">
        <f t="shared" si="14"/>
        <v>0.28000000000000003</v>
      </c>
      <c r="N113" s="30">
        <v>7</v>
      </c>
      <c r="O113" s="34">
        <f t="shared" si="9"/>
        <v>0.06</v>
      </c>
      <c r="P113" s="30">
        <v>17</v>
      </c>
      <c r="Q113" s="32">
        <f t="shared" si="10"/>
        <v>0.59</v>
      </c>
      <c r="S113" s="20">
        <v>1</v>
      </c>
      <c r="T113" s="20">
        <v>22</v>
      </c>
      <c r="U113" s="20">
        <v>28</v>
      </c>
      <c r="V113" s="20">
        <v>6</v>
      </c>
      <c r="W113" s="20">
        <v>59</v>
      </c>
    </row>
    <row r="114" spans="1:23" customFormat="1" x14ac:dyDescent="0.25">
      <c r="A114" t="s">
        <v>6</v>
      </c>
      <c r="B114" s="35" t="s">
        <v>620</v>
      </c>
      <c r="C114" s="29" t="str">
        <f>VLOOKUP(A114,Sheet1!A:F,3,FALSE)</f>
        <v xml:space="preserve">Greater Manchester Health and Social Care Partnership </v>
      </c>
      <c r="D114" s="29" t="s">
        <v>7</v>
      </c>
      <c r="E114" s="29" t="s">
        <v>8</v>
      </c>
      <c r="F114" s="29" t="s">
        <v>742</v>
      </c>
      <c r="G114" s="30">
        <v>74</v>
      </c>
      <c r="H114" s="30" t="s">
        <v>752</v>
      </c>
      <c r="I114" s="31" t="s">
        <v>753</v>
      </c>
      <c r="J114" s="30">
        <v>13</v>
      </c>
      <c r="K114" s="34">
        <f t="shared" si="11"/>
        <v>0.18</v>
      </c>
      <c r="L114" s="30">
        <v>10</v>
      </c>
      <c r="M114" s="32">
        <f t="shared" si="14"/>
        <v>0.24</v>
      </c>
      <c r="N114" s="30" t="s">
        <v>752</v>
      </c>
      <c r="O114" s="31" t="s">
        <v>753</v>
      </c>
      <c r="P114" s="30" t="s">
        <v>752</v>
      </c>
      <c r="Q114" s="31" t="s">
        <v>753</v>
      </c>
      <c r="S114" s="20">
        <v>4</v>
      </c>
      <c r="T114" s="20">
        <v>18</v>
      </c>
      <c r="U114" s="20">
        <v>24</v>
      </c>
      <c r="V114" s="20">
        <v>4</v>
      </c>
      <c r="W114" s="20">
        <v>16</v>
      </c>
    </row>
    <row r="115" spans="1:23" customFormat="1" x14ac:dyDescent="0.25">
      <c r="A115" t="s">
        <v>396</v>
      </c>
      <c r="B115" s="35" t="s">
        <v>620</v>
      </c>
      <c r="C115" s="29" t="str">
        <f>VLOOKUP(A115,Sheet1!A:F,3,FALSE)</f>
        <v xml:space="preserve">Lancashire and South Cumbria </v>
      </c>
      <c r="D115" s="29" t="s">
        <v>397</v>
      </c>
      <c r="E115" s="29" t="s">
        <v>398</v>
      </c>
      <c r="F115" s="29" t="s">
        <v>742</v>
      </c>
      <c r="G115" s="30" t="s">
        <v>752</v>
      </c>
      <c r="H115" s="30">
        <v>0</v>
      </c>
      <c r="I115" s="34">
        <f>S115/100</f>
        <v>0</v>
      </c>
      <c r="J115" s="30">
        <v>0</v>
      </c>
      <c r="K115" s="34">
        <f t="shared" si="11"/>
        <v>0</v>
      </c>
      <c r="L115" s="30">
        <v>0</v>
      </c>
      <c r="M115" s="34">
        <f t="shared" si="14"/>
        <v>0</v>
      </c>
      <c r="N115" s="30">
        <v>0</v>
      </c>
      <c r="O115" s="34">
        <f t="shared" si="9"/>
        <v>0</v>
      </c>
      <c r="P115" s="30">
        <v>0</v>
      </c>
      <c r="Q115" s="38" t="s">
        <v>122</v>
      </c>
      <c r="S115" s="20">
        <v>0</v>
      </c>
      <c r="T115" s="20">
        <v>0</v>
      </c>
      <c r="U115" s="20">
        <v>0</v>
      </c>
      <c r="V115" s="20">
        <v>0</v>
      </c>
      <c r="W115" s="20" t="s">
        <v>122</v>
      </c>
    </row>
    <row r="116" spans="1:23" customFormat="1" x14ac:dyDescent="0.25">
      <c r="A116" t="s">
        <v>24</v>
      </c>
      <c r="B116" s="35" t="s">
        <v>620</v>
      </c>
      <c r="C116" s="29" t="str">
        <f>VLOOKUP(A116,Sheet1!A:F,3,FALSE)</f>
        <v xml:space="preserve">Lancashire and South Cumbria </v>
      </c>
      <c r="D116" s="29" t="s">
        <v>25</v>
      </c>
      <c r="E116" s="29" t="s">
        <v>26</v>
      </c>
      <c r="F116" s="29" t="s">
        <v>742</v>
      </c>
      <c r="G116" s="30">
        <v>233</v>
      </c>
      <c r="H116" s="30">
        <v>10</v>
      </c>
      <c r="I116" s="32">
        <f>S116/100</f>
        <v>0.05</v>
      </c>
      <c r="J116" s="30">
        <v>99</v>
      </c>
      <c r="K116" s="32">
        <f t="shared" si="11"/>
        <v>0.42</v>
      </c>
      <c r="L116" s="30">
        <v>57</v>
      </c>
      <c r="M116" s="32">
        <f t="shared" si="14"/>
        <v>0.26</v>
      </c>
      <c r="N116" s="30">
        <v>88</v>
      </c>
      <c r="O116" s="32">
        <f t="shared" si="9"/>
        <v>0.38</v>
      </c>
      <c r="P116" s="30">
        <v>59</v>
      </c>
      <c r="Q116" s="32">
        <f t="shared" si="10"/>
        <v>0.87</v>
      </c>
      <c r="S116" s="20">
        <v>5</v>
      </c>
      <c r="T116" s="20">
        <v>42</v>
      </c>
      <c r="U116" s="20">
        <v>26</v>
      </c>
      <c r="V116" s="20">
        <v>38</v>
      </c>
      <c r="W116" s="20">
        <v>87</v>
      </c>
    </row>
    <row r="117" spans="1:23" customFormat="1" x14ac:dyDescent="0.25">
      <c r="A117" t="s">
        <v>70</v>
      </c>
      <c r="B117" s="35" t="s">
        <v>620</v>
      </c>
      <c r="C117" s="29" t="str">
        <f>VLOOKUP(A117,Sheet1!A:F,3,FALSE)</f>
        <v xml:space="preserve">Lancashire and South Cumbria </v>
      </c>
      <c r="D117" s="29" t="s">
        <v>71</v>
      </c>
      <c r="E117" s="29" t="s">
        <v>72</v>
      </c>
      <c r="F117" s="29" t="s">
        <v>742</v>
      </c>
      <c r="G117" s="30">
        <v>49</v>
      </c>
      <c r="H117" s="30" t="s">
        <v>752</v>
      </c>
      <c r="I117" s="31" t="s">
        <v>753</v>
      </c>
      <c r="J117" s="30">
        <v>9</v>
      </c>
      <c r="K117" s="34">
        <f>T117/100</f>
        <v>0.18</v>
      </c>
      <c r="L117" s="30">
        <v>12</v>
      </c>
      <c r="M117" s="32">
        <f t="shared" si="14"/>
        <v>0.26</v>
      </c>
      <c r="N117" s="30" t="s">
        <v>752</v>
      </c>
      <c r="O117" s="31" t="s">
        <v>753</v>
      </c>
      <c r="P117" s="30">
        <v>9</v>
      </c>
      <c r="Q117" s="33">
        <f t="shared" si="10"/>
        <v>1</v>
      </c>
      <c r="S117" s="20">
        <v>4</v>
      </c>
      <c r="T117" s="20">
        <v>18</v>
      </c>
      <c r="U117" s="20">
        <v>26</v>
      </c>
      <c r="V117" s="20">
        <v>2</v>
      </c>
      <c r="W117" s="20">
        <v>100</v>
      </c>
    </row>
    <row r="118" spans="1:23" customFormat="1" x14ac:dyDescent="0.25">
      <c r="A118" t="s">
        <v>310</v>
      </c>
      <c r="B118" s="35" t="s">
        <v>620</v>
      </c>
      <c r="C118" s="29" t="str">
        <f>VLOOKUP(A118,Sheet1!A:F,3,FALSE)</f>
        <v xml:space="preserve">Lancashire and South Cumbria </v>
      </c>
      <c r="D118" s="29" t="s">
        <v>311</v>
      </c>
      <c r="E118" s="29" t="s">
        <v>72</v>
      </c>
      <c r="F118" s="29" t="s">
        <v>742</v>
      </c>
      <c r="G118" s="30">
        <v>85</v>
      </c>
      <c r="H118" s="30">
        <v>0</v>
      </c>
      <c r="I118" s="34">
        <f>S118/100</f>
        <v>0</v>
      </c>
      <c r="J118" s="30">
        <v>18</v>
      </c>
      <c r="K118" s="34">
        <f t="shared" ref="K118:K161" si="15">T118/100</f>
        <v>0.21</v>
      </c>
      <c r="L118" s="30">
        <v>17</v>
      </c>
      <c r="M118" s="32">
        <f t="shared" si="14"/>
        <v>0.24</v>
      </c>
      <c r="N118" s="30">
        <v>5</v>
      </c>
      <c r="O118" s="34">
        <f t="shared" si="9"/>
        <v>0.06</v>
      </c>
      <c r="P118" s="30">
        <v>23</v>
      </c>
      <c r="Q118" s="33">
        <f t="shared" si="10"/>
        <v>0.96</v>
      </c>
      <c r="S118" s="20">
        <v>0</v>
      </c>
      <c r="T118" s="20">
        <v>21</v>
      </c>
      <c r="U118" s="20">
        <v>24</v>
      </c>
      <c r="V118" s="20">
        <v>6</v>
      </c>
      <c r="W118" s="20">
        <v>96</v>
      </c>
    </row>
    <row r="119" spans="1:23" customFormat="1" x14ac:dyDescent="0.25">
      <c r="A119" t="s">
        <v>116</v>
      </c>
      <c r="B119" s="35" t="s">
        <v>620</v>
      </c>
      <c r="C119" s="29" t="str">
        <f>VLOOKUP(A119,Sheet1!A:F,3,FALSE)</f>
        <v xml:space="preserve">Lancashire and South Cumbria </v>
      </c>
      <c r="D119" s="29" t="s">
        <v>117</v>
      </c>
      <c r="E119" s="29" t="s">
        <v>118</v>
      </c>
      <c r="F119" s="29" t="s">
        <v>742</v>
      </c>
      <c r="G119" s="30">
        <v>32</v>
      </c>
      <c r="H119" s="30" t="s">
        <v>752</v>
      </c>
      <c r="I119" s="31" t="s">
        <v>753</v>
      </c>
      <c r="J119" s="30">
        <v>19</v>
      </c>
      <c r="K119" s="32">
        <f t="shared" si="15"/>
        <v>0.59</v>
      </c>
      <c r="L119" s="30" t="s">
        <v>752</v>
      </c>
      <c r="M119" s="31" t="s">
        <v>753</v>
      </c>
      <c r="N119" s="30">
        <v>18</v>
      </c>
      <c r="O119" s="32">
        <f t="shared" si="9"/>
        <v>0.56000000000000005</v>
      </c>
      <c r="P119" s="30" t="s">
        <v>752</v>
      </c>
      <c r="Q119" s="31" t="s">
        <v>753</v>
      </c>
      <c r="S119" s="20">
        <v>7</v>
      </c>
      <c r="T119" s="20">
        <v>59</v>
      </c>
      <c r="U119" s="20">
        <v>10</v>
      </c>
      <c r="V119" s="20">
        <v>56</v>
      </c>
      <c r="W119" s="20">
        <v>57</v>
      </c>
    </row>
    <row r="120" spans="1:23" customFormat="1" x14ac:dyDescent="0.25">
      <c r="A120" t="s">
        <v>303</v>
      </c>
      <c r="B120" s="35" t="s">
        <v>620</v>
      </c>
      <c r="C120" s="29" t="str">
        <f>VLOOKUP(A120,Sheet1!A:F,3,FALSE)</f>
        <v xml:space="preserve">Lancashire and South Cumbria </v>
      </c>
      <c r="D120" s="29" t="s">
        <v>304</v>
      </c>
      <c r="E120" s="29" t="s">
        <v>118</v>
      </c>
      <c r="F120" s="29" t="s">
        <v>742</v>
      </c>
      <c r="G120" s="30">
        <v>54</v>
      </c>
      <c r="H120" s="30" t="s">
        <v>752</v>
      </c>
      <c r="I120" s="31" t="s">
        <v>753</v>
      </c>
      <c r="J120" s="30">
        <v>21</v>
      </c>
      <c r="K120" s="32">
        <f t="shared" si="15"/>
        <v>0.39</v>
      </c>
      <c r="L120" s="30">
        <v>5</v>
      </c>
      <c r="M120" s="32">
        <f t="shared" si="14"/>
        <v>0.14000000000000001</v>
      </c>
      <c r="N120" s="30">
        <v>26</v>
      </c>
      <c r="O120" s="32">
        <f t="shared" si="9"/>
        <v>0.48</v>
      </c>
      <c r="P120" s="30">
        <v>11</v>
      </c>
      <c r="Q120" s="32">
        <f t="shared" si="10"/>
        <v>0.69</v>
      </c>
      <c r="S120" s="20">
        <v>8</v>
      </c>
      <c r="T120" s="20">
        <v>39</v>
      </c>
      <c r="U120" s="20">
        <v>14</v>
      </c>
      <c r="V120" s="20">
        <v>48</v>
      </c>
      <c r="W120" s="20">
        <v>69</v>
      </c>
    </row>
    <row r="121" spans="1:23" customFormat="1" x14ac:dyDescent="0.25">
      <c r="A121" t="s">
        <v>286</v>
      </c>
      <c r="B121" s="35" t="s">
        <v>655</v>
      </c>
      <c r="C121" s="29" t="str">
        <f>VLOOKUP(A121,Sheet1!A:F,3,FALSE)</f>
        <v xml:space="preserve">Buckinghamshire, Oxfordshire and Berkshire West </v>
      </c>
      <c r="D121" s="29" t="s">
        <v>287</v>
      </c>
      <c r="E121" s="29" t="s">
        <v>288</v>
      </c>
      <c r="F121" s="29" t="s">
        <v>742</v>
      </c>
      <c r="G121" s="30">
        <v>188</v>
      </c>
      <c r="H121" s="30" t="s">
        <v>752</v>
      </c>
      <c r="I121" s="31" t="s">
        <v>753</v>
      </c>
      <c r="J121" s="30">
        <v>121</v>
      </c>
      <c r="K121" s="33">
        <f t="shared" si="15"/>
        <v>0.64</v>
      </c>
      <c r="L121" s="30">
        <v>23</v>
      </c>
      <c r="M121" s="32">
        <f t="shared" si="14"/>
        <v>0.23</v>
      </c>
      <c r="N121" s="30">
        <v>18</v>
      </c>
      <c r="O121" s="32">
        <f t="shared" si="9"/>
        <v>0.1</v>
      </c>
      <c r="P121" s="30">
        <v>25</v>
      </c>
      <c r="Q121" s="32">
        <f t="shared" si="10"/>
        <v>0.62</v>
      </c>
      <c r="S121" s="20">
        <v>2</v>
      </c>
      <c r="T121" s="20">
        <v>64</v>
      </c>
      <c r="U121" s="20">
        <v>23</v>
      </c>
      <c r="V121" s="20">
        <v>10</v>
      </c>
      <c r="W121" s="20">
        <v>62</v>
      </c>
    </row>
    <row r="122" spans="1:23" customFormat="1" x14ac:dyDescent="0.25">
      <c r="A122" t="s">
        <v>354</v>
      </c>
      <c r="B122" s="35" t="s">
        <v>655</v>
      </c>
      <c r="C122" s="29" t="str">
        <f>VLOOKUP(A122,Sheet1!A:F,3,FALSE)</f>
        <v xml:space="preserve">Buckinghamshire, Oxfordshire and Berkshire West </v>
      </c>
      <c r="D122" s="29" t="s">
        <v>355</v>
      </c>
      <c r="E122" s="29" t="s">
        <v>356</v>
      </c>
      <c r="F122" s="29" t="s">
        <v>742</v>
      </c>
      <c r="G122" s="30">
        <v>91</v>
      </c>
      <c r="H122" s="30" t="s">
        <v>752</v>
      </c>
      <c r="I122" s="31" t="s">
        <v>753</v>
      </c>
      <c r="J122" s="30">
        <v>39</v>
      </c>
      <c r="K122" s="32">
        <f t="shared" si="15"/>
        <v>0.43</v>
      </c>
      <c r="L122" s="30">
        <v>17</v>
      </c>
      <c r="M122" s="33">
        <f t="shared" si="14"/>
        <v>0.28999999999999998</v>
      </c>
      <c r="N122" s="30">
        <v>22</v>
      </c>
      <c r="O122" s="32">
        <f t="shared" si="9"/>
        <v>0.25</v>
      </c>
      <c r="P122" s="30">
        <v>6</v>
      </c>
      <c r="Q122" s="34">
        <f t="shared" si="10"/>
        <v>0.38</v>
      </c>
      <c r="S122" s="20">
        <v>2</v>
      </c>
      <c r="T122" s="20">
        <v>43</v>
      </c>
      <c r="U122" s="20">
        <v>29</v>
      </c>
      <c r="V122" s="20">
        <v>25</v>
      </c>
      <c r="W122" s="20">
        <v>38</v>
      </c>
    </row>
    <row r="123" spans="1:23" customFormat="1" x14ac:dyDescent="0.25">
      <c r="A123" t="s">
        <v>283</v>
      </c>
      <c r="B123" s="35" t="s">
        <v>655</v>
      </c>
      <c r="C123" s="29" t="str">
        <f>VLOOKUP(A123,Sheet1!A:F,3,FALSE)</f>
        <v xml:space="preserve">Buckinghamshire, Oxfordshire and Berkshire West </v>
      </c>
      <c r="D123" s="29" t="s">
        <v>284</v>
      </c>
      <c r="E123" s="29" t="s">
        <v>285</v>
      </c>
      <c r="F123" s="29" t="s">
        <v>742</v>
      </c>
      <c r="G123" s="30">
        <v>96</v>
      </c>
      <c r="H123" s="30">
        <v>10</v>
      </c>
      <c r="I123" s="32">
        <f t="shared" ref="I123:I130" si="16">S123/100</f>
        <v>0.11</v>
      </c>
      <c r="J123" s="30">
        <v>50</v>
      </c>
      <c r="K123" s="32">
        <f t="shared" si="15"/>
        <v>0.52</v>
      </c>
      <c r="L123" s="30" t="s">
        <v>752</v>
      </c>
      <c r="M123" s="31" t="s">
        <v>753</v>
      </c>
      <c r="N123" s="30">
        <v>54</v>
      </c>
      <c r="O123" s="32">
        <f t="shared" si="9"/>
        <v>0.56999999999999995</v>
      </c>
      <c r="P123" s="30">
        <v>12</v>
      </c>
      <c r="Q123" s="32">
        <f t="shared" si="10"/>
        <v>0.63</v>
      </c>
      <c r="S123" s="20">
        <v>11</v>
      </c>
      <c r="T123" s="20">
        <v>52</v>
      </c>
      <c r="U123" s="20">
        <v>7</v>
      </c>
      <c r="V123" s="20">
        <v>57</v>
      </c>
      <c r="W123" s="20">
        <v>63</v>
      </c>
    </row>
    <row r="124" spans="1:23" customFormat="1" x14ac:dyDescent="0.25">
      <c r="A124" t="s">
        <v>123</v>
      </c>
      <c r="B124" s="35" t="s">
        <v>655</v>
      </c>
      <c r="C124" s="29" t="str">
        <f>VLOOKUP(A124,Sheet1!A:F,3,FALSE)</f>
        <v xml:space="preserve">Frimley Health and Care </v>
      </c>
      <c r="D124" s="29" t="s">
        <v>124</v>
      </c>
      <c r="E124" s="29" t="s">
        <v>125</v>
      </c>
      <c r="F124" s="29" t="s">
        <v>742</v>
      </c>
      <c r="G124" s="30">
        <v>115</v>
      </c>
      <c r="H124" s="30">
        <v>19</v>
      </c>
      <c r="I124" s="33">
        <f t="shared" si="16"/>
        <v>0.17</v>
      </c>
      <c r="J124" s="30">
        <v>62</v>
      </c>
      <c r="K124" s="32">
        <f t="shared" si="15"/>
        <v>0.54</v>
      </c>
      <c r="L124" s="30">
        <v>20</v>
      </c>
      <c r="M124" s="32">
        <f t="shared" si="14"/>
        <v>0.23</v>
      </c>
      <c r="N124" s="30">
        <v>54</v>
      </c>
      <c r="O124" s="32">
        <f t="shared" si="9"/>
        <v>0.47</v>
      </c>
      <c r="P124" s="30">
        <v>16</v>
      </c>
      <c r="Q124" s="32">
        <f t="shared" si="10"/>
        <v>0.67</v>
      </c>
      <c r="S124" s="20">
        <v>17</v>
      </c>
      <c r="T124" s="20">
        <v>54</v>
      </c>
      <c r="U124" s="20">
        <v>23</v>
      </c>
      <c r="V124" s="20">
        <v>47</v>
      </c>
      <c r="W124" s="20">
        <v>67</v>
      </c>
    </row>
    <row r="125" spans="1:23" customFormat="1" x14ac:dyDescent="0.25">
      <c r="A125" t="s">
        <v>414</v>
      </c>
      <c r="B125" s="35" t="s">
        <v>655</v>
      </c>
      <c r="C125" s="29" t="str">
        <f>VLOOKUP(A125,Sheet1!A:F,3,FALSE)</f>
        <v xml:space="preserve">Frimley Health and Care </v>
      </c>
      <c r="D125" s="29" t="s">
        <v>415</v>
      </c>
      <c r="E125" s="29" t="s">
        <v>125</v>
      </c>
      <c r="F125" s="29" t="s">
        <v>742</v>
      </c>
      <c r="G125" s="30">
        <v>183</v>
      </c>
      <c r="H125" s="30">
        <v>18</v>
      </c>
      <c r="I125" s="32">
        <f t="shared" si="16"/>
        <v>0.1</v>
      </c>
      <c r="J125" s="30">
        <v>83</v>
      </c>
      <c r="K125" s="32">
        <f t="shared" si="15"/>
        <v>0.45</v>
      </c>
      <c r="L125" s="30">
        <v>32</v>
      </c>
      <c r="M125" s="32">
        <f t="shared" si="14"/>
        <v>0.27</v>
      </c>
      <c r="N125" s="30">
        <v>109</v>
      </c>
      <c r="O125" s="32">
        <f t="shared" si="9"/>
        <v>0.6</v>
      </c>
      <c r="P125" s="30">
        <v>20</v>
      </c>
      <c r="Q125" s="32">
        <f t="shared" si="10"/>
        <v>0.53</v>
      </c>
      <c r="S125" s="20">
        <v>10</v>
      </c>
      <c r="T125" s="20">
        <v>45</v>
      </c>
      <c r="U125" s="20">
        <v>27</v>
      </c>
      <c r="V125" s="20">
        <v>60</v>
      </c>
      <c r="W125" s="20">
        <v>53</v>
      </c>
    </row>
    <row r="126" spans="1:23" customFormat="1" x14ac:dyDescent="0.25">
      <c r="A126" t="s">
        <v>27</v>
      </c>
      <c r="B126" s="35" t="s">
        <v>655</v>
      </c>
      <c r="C126" s="29" t="str">
        <f>VLOOKUP(A126,Sheet1!A:F,3,FALSE)</f>
        <v xml:space="preserve">Hampshire and Isle of Wight </v>
      </c>
      <c r="D126" s="29" t="s">
        <v>28</v>
      </c>
      <c r="E126" s="29" t="s">
        <v>29</v>
      </c>
      <c r="F126" s="29" t="s">
        <v>742</v>
      </c>
      <c r="G126" s="30">
        <v>134</v>
      </c>
      <c r="H126" s="30">
        <v>15</v>
      </c>
      <c r="I126" s="32">
        <f t="shared" si="16"/>
        <v>0.11</v>
      </c>
      <c r="J126" s="30">
        <v>84</v>
      </c>
      <c r="K126" s="33">
        <f t="shared" si="15"/>
        <v>0.63</v>
      </c>
      <c r="L126" s="30">
        <v>19</v>
      </c>
      <c r="M126" s="32">
        <f>U126/100</f>
        <v>0.25</v>
      </c>
      <c r="N126" s="30">
        <v>72</v>
      </c>
      <c r="O126" s="32">
        <f t="shared" si="9"/>
        <v>0.54</v>
      </c>
      <c r="P126" s="30">
        <v>24</v>
      </c>
      <c r="Q126" s="32">
        <f t="shared" si="10"/>
        <v>0.83</v>
      </c>
      <c r="S126" s="20">
        <v>11</v>
      </c>
      <c r="T126" s="20">
        <v>63</v>
      </c>
      <c r="U126" s="20">
        <v>25</v>
      </c>
      <c r="V126" s="20">
        <v>54</v>
      </c>
      <c r="W126" s="20">
        <v>83</v>
      </c>
    </row>
    <row r="127" spans="1:23" customFormat="1" x14ac:dyDescent="0.25">
      <c r="A127" t="s">
        <v>298</v>
      </c>
      <c r="B127" s="35" t="s">
        <v>655</v>
      </c>
      <c r="C127" s="29" t="str">
        <f>VLOOKUP(A127,Sheet1!A:F,3,FALSE)</f>
        <v xml:space="preserve">Hampshire and Isle of Wight </v>
      </c>
      <c r="D127" s="29" t="s">
        <v>299</v>
      </c>
      <c r="E127" s="29" t="s">
        <v>29</v>
      </c>
      <c r="F127" s="29" t="s">
        <v>742</v>
      </c>
      <c r="G127" s="30">
        <v>41</v>
      </c>
      <c r="H127" s="30">
        <v>5</v>
      </c>
      <c r="I127" s="32">
        <f t="shared" si="16"/>
        <v>0.12</v>
      </c>
      <c r="J127" s="30">
        <v>20</v>
      </c>
      <c r="K127" s="32">
        <f t="shared" si="15"/>
        <v>0.49</v>
      </c>
      <c r="L127" s="30">
        <v>7</v>
      </c>
      <c r="M127" s="32">
        <f t="shared" ref="M127:M170" si="17">U127/100</f>
        <v>0.21</v>
      </c>
      <c r="N127" s="30">
        <v>17</v>
      </c>
      <c r="O127" s="32">
        <f t="shared" si="9"/>
        <v>0.42</v>
      </c>
      <c r="P127" s="30" t="s">
        <v>752</v>
      </c>
      <c r="Q127" s="31" t="s">
        <v>753</v>
      </c>
      <c r="S127" s="20">
        <v>12</v>
      </c>
      <c r="T127" s="20">
        <v>49</v>
      </c>
      <c r="U127" s="20">
        <v>21</v>
      </c>
      <c r="V127" s="20">
        <v>42</v>
      </c>
      <c r="W127" s="20">
        <v>67</v>
      </c>
    </row>
    <row r="128" spans="1:23" customFormat="1" x14ac:dyDescent="0.25">
      <c r="A128" t="s">
        <v>161</v>
      </c>
      <c r="B128" s="35" t="s">
        <v>655</v>
      </c>
      <c r="C128" s="29" t="str">
        <f>VLOOKUP(A128,Sheet1!A:F,3,FALSE)</f>
        <v xml:space="preserve">Hampshire and Isle of Wight </v>
      </c>
      <c r="D128" s="29" t="s">
        <v>162</v>
      </c>
      <c r="E128" s="29" t="s">
        <v>163</v>
      </c>
      <c r="F128" s="29" t="s">
        <v>742</v>
      </c>
      <c r="G128" s="30">
        <v>13</v>
      </c>
      <c r="H128" s="30">
        <v>0</v>
      </c>
      <c r="I128" s="34">
        <f t="shared" si="16"/>
        <v>0</v>
      </c>
      <c r="J128" s="30">
        <v>5</v>
      </c>
      <c r="K128" s="32">
        <f t="shared" si="15"/>
        <v>0.38</v>
      </c>
      <c r="L128" s="30">
        <v>0</v>
      </c>
      <c r="M128" s="34">
        <f t="shared" si="17"/>
        <v>0</v>
      </c>
      <c r="N128" s="30">
        <v>0</v>
      </c>
      <c r="O128" s="34">
        <f t="shared" si="9"/>
        <v>0</v>
      </c>
      <c r="P128" s="30" t="s">
        <v>752</v>
      </c>
      <c r="Q128" s="33">
        <f t="shared" si="10"/>
        <v>1</v>
      </c>
      <c r="S128" s="20">
        <v>0</v>
      </c>
      <c r="T128" s="20">
        <v>38</v>
      </c>
      <c r="U128" s="20">
        <v>0</v>
      </c>
      <c r="V128" s="20">
        <v>0</v>
      </c>
      <c r="W128" s="20">
        <v>100</v>
      </c>
    </row>
    <row r="129" spans="1:23" customFormat="1" x14ac:dyDescent="0.25">
      <c r="A129" t="s">
        <v>272</v>
      </c>
      <c r="B129" s="35" t="s">
        <v>655</v>
      </c>
      <c r="C129" s="29" t="str">
        <f>VLOOKUP(A129,Sheet1!A:F,3,FALSE)</f>
        <v xml:space="preserve">Hampshire and Isle of Wight </v>
      </c>
      <c r="D129" s="29" t="s">
        <v>273</v>
      </c>
      <c r="E129" s="29" t="s">
        <v>274</v>
      </c>
      <c r="F129" s="29" t="s">
        <v>742</v>
      </c>
      <c r="G129" s="30">
        <v>153</v>
      </c>
      <c r="H129" s="30">
        <v>16</v>
      </c>
      <c r="I129" s="32">
        <f t="shared" si="16"/>
        <v>0.11</v>
      </c>
      <c r="J129" s="30">
        <v>84</v>
      </c>
      <c r="K129" s="32">
        <f t="shared" si="15"/>
        <v>0.55000000000000004</v>
      </c>
      <c r="L129" s="30">
        <v>17</v>
      </c>
      <c r="M129" s="32">
        <f t="shared" si="17"/>
        <v>0.18</v>
      </c>
      <c r="N129" s="30">
        <v>146</v>
      </c>
      <c r="O129" s="33">
        <f t="shared" si="9"/>
        <v>0.95</v>
      </c>
      <c r="P129" s="30">
        <v>33</v>
      </c>
      <c r="Q129" s="33">
        <f t="shared" si="10"/>
        <v>1</v>
      </c>
      <c r="S129" s="20">
        <v>11</v>
      </c>
      <c r="T129" s="20">
        <v>55</v>
      </c>
      <c r="U129" s="20">
        <v>18</v>
      </c>
      <c r="V129" s="20">
        <v>95</v>
      </c>
      <c r="W129" s="20">
        <v>100</v>
      </c>
    </row>
    <row r="130" spans="1:23" customFormat="1" x14ac:dyDescent="0.25">
      <c r="A130" t="s">
        <v>341</v>
      </c>
      <c r="B130" s="35" t="s">
        <v>655</v>
      </c>
      <c r="C130" s="29" t="str">
        <f>VLOOKUP(A130,Sheet1!A:F,3,FALSE)</f>
        <v xml:space="preserve">Hampshire and Isle of Wight </v>
      </c>
      <c r="D130" s="29" t="s">
        <v>342</v>
      </c>
      <c r="E130" s="29" t="s">
        <v>343</v>
      </c>
      <c r="F130" s="29" t="s">
        <v>742</v>
      </c>
      <c r="G130" s="30">
        <v>79</v>
      </c>
      <c r="H130" s="30">
        <v>8</v>
      </c>
      <c r="I130" s="32">
        <f t="shared" si="16"/>
        <v>0.11</v>
      </c>
      <c r="J130" s="30">
        <v>27</v>
      </c>
      <c r="K130" s="34">
        <f t="shared" si="15"/>
        <v>0.34</v>
      </c>
      <c r="L130" s="30">
        <v>7</v>
      </c>
      <c r="M130" s="32">
        <f t="shared" si="17"/>
        <v>0.15</v>
      </c>
      <c r="N130" s="30">
        <v>0</v>
      </c>
      <c r="O130" s="34">
        <f t="shared" si="9"/>
        <v>0</v>
      </c>
      <c r="P130" s="30">
        <v>14</v>
      </c>
      <c r="Q130" s="33">
        <f t="shared" si="10"/>
        <v>0.93</v>
      </c>
      <c r="S130" s="20">
        <v>11</v>
      </c>
      <c r="T130" s="20">
        <v>34</v>
      </c>
      <c r="U130" s="20">
        <v>15</v>
      </c>
      <c r="V130" s="20">
        <v>0</v>
      </c>
      <c r="W130" s="20">
        <v>93</v>
      </c>
    </row>
    <row r="131" spans="1:23" customFormat="1" x14ac:dyDescent="0.25">
      <c r="A131" t="s">
        <v>280</v>
      </c>
      <c r="B131" s="35" t="s">
        <v>655</v>
      </c>
      <c r="C131" s="29" t="str">
        <f>VLOOKUP(A131,Sheet1!A:F,3,FALSE)</f>
        <v>Kent and Medway Integrated Care System</v>
      </c>
      <c r="D131" s="29" t="s">
        <v>281</v>
      </c>
      <c r="E131" s="29" t="s">
        <v>282</v>
      </c>
      <c r="F131" s="29" t="s">
        <v>742</v>
      </c>
      <c r="G131" s="30">
        <v>43</v>
      </c>
      <c r="H131" s="30" t="s">
        <v>752</v>
      </c>
      <c r="I131" s="31" t="s">
        <v>753</v>
      </c>
      <c r="J131" s="30">
        <v>27</v>
      </c>
      <c r="K131" s="33">
        <f t="shared" si="15"/>
        <v>0.63</v>
      </c>
      <c r="L131" s="30">
        <v>17</v>
      </c>
      <c r="M131" s="33">
        <f t="shared" si="17"/>
        <v>0.56999999999999995</v>
      </c>
      <c r="N131" s="30">
        <v>16</v>
      </c>
      <c r="O131" s="32">
        <f t="shared" si="9"/>
        <v>0.37</v>
      </c>
      <c r="P131" s="30">
        <v>6</v>
      </c>
      <c r="Q131" s="32">
        <f t="shared" si="10"/>
        <v>0.67</v>
      </c>
      <c r="S131" s="20">
        <v>5</v>
      </c>
      <c r="T131" s="20">
        <v>63</v>
      </c>
      <c r="U131" s="20">
        <v>57</v>
      </c>
      <c r="V131" s="20">
        <v>37</v>
      </c>
      <c r="W131" s="20">
        <v>67</v>
      </c>
    </row>
    <row r="132" spans="1:23" customFormat="1" x14ac:dyDescent="0.25">
      <c r="A132" t="s">
        <v>416</v>
      </c>
      <c r="B132" s="35" t="s">
        <v>655</v>
      </c>
      <c r="C132" s="29" t="str">
        <f>VLOOKUP(A132,Sheet1!A:F,3,FALSE)</f>
        <v>Kent and Medway Integrated Care System</v>
      </c>
      <c r="D132" s="29" t="s">
        <v>417</v>
      </c>
      <c r="E132" s="29" t="s">
        <v>282</v>
      </c>
      <c r="F132" s="29" t="s">
        <v>742</v>
      </c>
      <c r="G132" s="30">
        <v>50</v>
      </c>
      <c r="H132" s="30">
        <v>5</v>
      </c>
      <c r="I132" s="32">
        <f>S132/100</f>
        <v>0.1</v>
      </c>
      <c r="J132" s="30">
        <v>15</v>
      </c>
      <c r="K132" s="34">
        <f t="shared" si="15"/>
        <v>0.3</v>
      </c>
      <c r="L132" s="30">
        <v>18</v>
      </c>
      <c r="M132" s="33">
        <f t="shared" si="17"/>
        <v>0.44</v>
      </c>
      <c r="N132" s="30">
        <v>18</v>
      </c>
      <c r="O132" s="32">
        <f t="shared" si="9"/>
        <v>0.36</v>
      </c>
      <c r="P132" s="30">
        <v>6</v>
      </c>
      <c r="Q132" s="32">
        <f t="shared" si="10"/>
        <v>0.55000000000000004</v>
      </c>
      <c r="S132" s="20">
        <v>10</v>
      </c>
      <c r="T132" s="20">
        <v>30</v>
      </c>
      <c r="U132" s="20">
        <v>44</v>
      </c>
      <c r="V132" s="20">
        <v>36</v>
      </c>
      <c r="W132" s="20">
        <v>55</v>
      </c>
    </row>
    <row r="133" spans="1:23" customFormat="1" x14ac:dyDescent="0.25">
      <c r="A133" t="s">
        <v>198</v>
      </c>
      <c r="B133" s="35" t="s">
        <v>655</v>
      </c>
      <c r="C133" s="29" t="str">
        <f>VLOOKUP(A133,Sheet1!A:F,3,FALSE)</f>
        <v>Kent and Medway Integrated Care System</v>
      </c>
      <c r="D133" s="29" t="s">
        <v>199</v>
      </c>
      <c r="E133" s="29" t="s">
        <v>200</v>
      </c>
      <c r="F133" s="29" t="s">
        <v>742</v>
      </c>
      <c r="G133" s="30">
        <v>12</v>
      </c>
      <c r="H133" s="30" t="s">
        <v>752</v>
      </c>
      <c r="I133" s="31" t="s">
        <v>753</v>
      </c>
      <c r="J133" s="30" t="s">
        <v>752</v>
      </c>
      <c r="K133" s="31" t="s">
        <v>753</v>
      </c>
      <c r="L133" s="30">
        <v>0</v>
      </c>
      <c r="M133" s="34">
        <f t="shared" si="17"/>
        <v>0</v>
      </c>
      <c r="N133" s="30">
        <v>10</v>
      </c>
      <c r="O133" s="33">
        <f t="shared" si="9"/>
        <v>0.83</v>
      </c>
      <c r="P133" s="30" t="s">
        <v>752</v>
      </c>
      <c r="Q133" s="33">
        <f t="shared" si="10"/>
        <v>1</v>
      </c>
      <c r="S133" s="20">
        <v>17</v>
      </c>
      <c r="T133" s="20">
        <v>25</v>
      </c>
      <c r="U133" s="20">
        <v>0</v>
      </c>
      <c r="V133" s="20">
        <v>83</v>
      </c>
      <c r="W133" s="20">
        <v>100</v>
      </c>
    </row>
    <row r="134" spans="1:23" customFormat="1" x14ac:dyDescent="0.25">
      <c r="A134" t="s">
        <v>386</v>
      </c>
      <c r="B134" s="35" t="s">
        <v>655</v>
      </c>
      <c r="C134" s="29" t="str">
        <f>VLOOKUP(A134,Sheet1!A:F,3,FALSE)</f>
        <v>Kent and Medway Integrated Care System</v>
      </c>
      <c r="D134" s="29" t="s">
        <v>387</v>
      </c>
      <c r="E134" s="29" t="s">
        <v>200</v>
      </c>
      <c r="F134" s="29" t="s">
        <v>742</v>
      </c>
      <c r="G134" s="30">
        <v>38</v>
      </c>
      <c r="H134" s="30" t="s">
        <v>752</v>
      </c>
      <c r="I134" s="31" t="s">
        <v>753</v>
      </c>
      <c r="J134" s="30">
        <v>14</v>
      </c>
      <c r="K134" s="32">
        <f t="shared" si="15"/>
        <v>0.37</v>
      </c>
      <c r="L134" s="30" t="s">
        <v>752</v>
      </c>
      <c r="M134" s="31" t="s">
        <v>753</v>
      </c>
      <c r="N134" s="30">
        <v>30</v>
      </c>
      <c r="O134" s="33">
        <f t="shared" si="9"/>
        <v>0.79</v>
      </c>
      <c r="P134" s="30" t="s">
        <v>752</v>
      </c>
      <c r="Q134" s="33">
        <f t="shared" si="10"/>
        <v>1</v>
      </c>
      <c r="S134" s="20">
        <v>5</v>
      </c>
      <c r="T134" s="20">
        <v>37</v>
      </c>
      <c r="U134" s="20">
        <v>8</v>
      </c>
      <c r="V134" s="20">
        <v>79</v>
      </c>
      <c r="W134" s="20">
        <v>100</v>
      </c>
    </row>
    <row r="135" spans="1:23" customFormat="1" x14ac:dyDescent="0.25">
      <c r="A135" t="s">
        <v>201</v>
      </c>
      <c r="B135" s="35" t="s">
        <v>655</v>
      </c>
      <c r="C135" s="29" t="str">
        <f>VLOOKUP(A135,Sheet1!A:F,3,FALSE)</f>
        <v>Kent and Medway Integrated Care System</v>
      </c>
      <c r="D135" s="29" t="s">
        <v>202</v>
      </c>
      <c r="E135" s="29" t="s">
        <v>203</v>
      </c>
      <c r="F135" s="29" t="s">
        <v>742</v>
      </c>
      <c r="G135" s="30">
        <v>98</v>
      </c>
      <c r="H135" s="30">
        <v>8</v>
      </c>
      <c r="I135" s="32">
        <f t="shared" ref="I135:I169" si="18">S135/100</f>
        <v>0.09</v>
      </c>
      <c r="J135" s="30">
        <v>47</v>
      </c>
      <c r="K135" s="32">
        <f t="shared" si="15"/>
        <v>0.48</v>
      </c>
      <c r="L135" s="30">
        <v>21</v>
      </c>
      <c r="M135" s="33">
        <f t="shared" si="17"/>
        <v>0.37</v>
      </c>
      <c r="N135" s="30">
        <v>23</v>
      </c>
      <c r="O135" s="32">
        <f t="shared" ref="O135:O169" si="19">V135/100</f>
        <v>0.23</v>
      </c>
      <c r="P135" s="30">
        <v>18</v>
      </c>
      <c r="Q135" s="32">
        <f t="shared" ref="Q135:Q169" si="20">W135/100</f>
        <v>0.72</v>
      </c>
      <c r="S135" s="20">
        <v>9</v>
      </c>
      <c r="T135" s="20">
        <v>48</v>
      </c>
      <c r="U135" s="20">
        <v>37</v>
      </c>
      <c r="V135" s="20">
        <v>23</v>
      </c>
      <c r="W135" s="20">
        <v>72</v>
      </c>
    </row>
    <row r="136" spans="1:23" customFormat="1" x14ac:dyDescent="0.25">
      <c r="A136" t="s">
        <v>360</v>
      </c>
      <c r="B136" s="35" t="s">
        <v>655</v>
      </c>
      <c r="C136" s="29" t="str">
        <f>VLOOKUP(A136,Sheet1!A:F,3,FALSE)</f>
        <v xml:space="preserve">Surrey Heartlands Health and Care </v>
      </c>
      <c r="D136" s="29" t="s">
        <v>361</v>
      </c>
      <c r="E136" s="29" t="s">
        <v>362</v>
      </c>
      <c r="F136" s="29" t="s">
        <v>742</v>
      </c>
      <c r="G136" s="30">
        <v>73</v>
      </c>
      <c r="H136" s="30">
        <v>10</v>
      </c>
      <c r="I136" s="32">
        <f t="shared" si="18"/>
        <v>0.14000000000000001</v>
      </c>
      <c r="J136" s="30">
        <v>31</v>
      </c>
      <c r="K136" s="32">
        <f t="shared" si="15"/>
        <v>0.42</v>
      </c>
      <c r="L136" s="30">
        <v>10</v>
      </c>
      <c r="M136" s="33">
        <f t="shared" si="17"/>
        <v>0.36</v>
      </c>
      <c r="N136" s="30">
        <v>0</v>
      </c>
      <c r="O136" s="34">
        <f t="shared" si="19"/>
        <v>0</v>
      </c>
      <c r="P136" s="30" t="s">
        <v>752</v>
      </c>
      <c r="Q136" s="31" t="s">
        <v>753</v>
      </c>
      <c r="S136" s="20">
        <v>14</v>
      </c>
      <c r="T136" s="20">
        <v>42</v>
      </c>
      <c r="U136" s="20">
        <v>36</v>
      </c>
      <c r="V136" s="20">
        <v>0</v>
      </c>
      <c r="W136" s="20">
        <v>44</v>
      </c>
    </row>
    <row r="137" spans="1:23" customFormat="1" x14ac:dyDescent="0.25">
      <c r="A137" t="s">
        <v>318</v>
      </c>
      <c r="B137" s="35" t="s">
        <v>655</v>
      </c>
      <c r="C137" s="29" t="str">
        <f>VLOOKUP(A137,Sheet1!A:F,3,FALSE)</f>
        <v xml:space="preserve">Surrey Heartlands Health and Care </v>
      </c>
      <c r="D137" s="29" t="s">
        <v>319</v>
      </c>
      <c r="E137" s="29" t="s">
        <v>320</v>
      </c>
      <c r="F137" s="29" t="s">
        <v>742</v>
      </c>
      <c r="G137" s="30">
        <v>110</v>
      </c>
      <c r="H137" s="30">
        <v>7</v>
      </c>
      <c r="I137" s="32">
        <f t="shared" si="18"/>
        <v>0.06</v>
      </c>
      <c r="J137" s="30">
        <v>58</v>
      </c>
      <c r="K137" s="32">
        <f t="shared" si="15"/>
        <v>0.53</v>
      </c>
      <c r="L137" s="30">
        <v>12</v>
      </c>
      <c r="M137" s="34">
        <f t="shared" si="17"/>
        <v>0.12</v>
      </c>
      <c r="N137" s="30">
        <v>66</v>
      </c>
      <c r="O137" s="32">
        <f t="shared" si="19"/>
        <v>0.6</v>
      </c>
      <c r="P137" s="30">
        <v>8</v>
      </c>
      <c r="Q137" s="34">
        <f t="shared" si="20"/>
        <v>0.44</v>
      </c>
      <c r="S137" s="20">
        <v>6</v>
      </c>
      <c r="T137" s="20">
        <v>53</v>
      </c>
      <c r="U137" s="20">
        <v>12</v>
      </c>
      <c r="V137" s="20">
        <v>60</v>
      </c>
      <c r="W137" s="20">
        <v>44</v>
      </c>
    </row>
    <row r="138" spans="1:23" customFormat="1" x14ac:dyDescent="0.25">
      <c r="A138" t="s">
        <v>110</v>
      </c>
      <c r="B138" s="35" t="s">
        <v>655</v>
      </c>
      <c r="C138" s="29" t="str">
        <f>VLOOKUP(A138,Sheet1!A:F,3,FALSE)</f>
        <v xml:space="preserve">Surrey Heartlands Health and Care </v>
      </c>
      <c r="D138" s="29" t="s">
        <v>111</v>
      </c>
      <c r="E138" s="29" t="s">
        <v>112</v>
      </c>
      <c r="F138" s="29" t="s">
        <v>742</v>
      </c>
      <c r="G138" s="30">
        <v>44</v>
      </c>
      <c r="H138" s="30" t="s">
        <v>752</v>
      </c>
      <c r="I138" s="31" t="s">
        <v>753</v>
      </c>
      <c r="J138" s="30">
        <v>33</v>
      </c>
      <c r="K138" s="33">
        <f t="shared" si="15"/>
        <v>0.75</v>
      </c>
      <c r="L138" s="30">
        <v>6</v>
      </c>
      <c r="M138" s="32">
        <f t="shared" si="17"/>
        <v>0.24</v>
      </c>
      <c r="N138" s="30">
        <v>25</v>
      </c>
      <c r="O138" s="32">
        <f t="shared" si="19"/>
        <v>0.57999999999999996</v>
      </c>
      <c r="P138" s="30">
        <v>7</v>
      </c>
      <c r="Q138" s="33">
        <f t="shared" si="20"/>
        <v>1</v>
      </c>
      <c r="S138" s="20">
        <v>2</v>
      </c>
      <c r="T138" s="20">
        <v>75</v>
      </c>
      <c r="U138" s="20">
        <v>24</v>
      </c>
      <c r="V138" s="20">
        <v>58</v>
      </c>
      <c r="W138" s="20">
        <v>100</v>
      </c>
    </row>
    <row r="139" spans="1:23" customFormat="1" x14ac:dyDescent="0.25">
      <c r="A139" t="s">
        <v>312</v>
      </c>
      <c r="B139" s="35" t="s">
        <v>655</v>
      </c>
      <c r="C139" s="29" t="str">
        <f>VLOOKUP(A139,Sheet1!A:F,3,FALSE)</f>
        <v xml:space="preserve">Sussex Health and Care Partnership </v>
      </c>
      <c r="D139" s="29" t="s">
        <v>313</v>
      </c>
      <c r="E139" s="29" t="s">
        <v>314</v>
      </c>
      <c r="F139" s="29" t="s">
        <v>742</v>
      </c>
      <c r="G139" s="30">
        <v>42</v>
      </c>
      <c r="H139" s="30" t="s">
        <v>752</v>
      </c>
      <c r="I139" s="31" t="s">
        <v>753</v>
      </c>
      <c r="J139" s="30">
        <v>23</v>
      </c>
      <c r="K139" s="32">
        <f t="shared" si="15"/>
        <v>0.55000000000000004</v>
      </c>
      <c r="L139" s="30" t="s">
        <v>752</v>
      </c>
      <c r="M139" s="31" t="s">
        <v>753</v>
      </c>
      <c r="N139" s="30">
        <v>36</v>
      </c>
      <c r="O139" s="33">
        <f t="shared" si="19"/>
        <v>0.86</v>
      </c>
      <c r="P139" s="30">
        <v>12</v>
      </c>
      <c r="Q139" s="33">
        <f t="shared" si="20"/>
        <v>1</v>
      </c>
      <c r="S139" s="20">
        <v>2</v>
      </c>
      <c r="T139" s="20">
        <v>55</v>
      </c>
      <c r="U139" s="20">
        <v>8</v>
      </c>
      <c r="V139" s="20">
        <v>86</v>
      </c>
      <c r="W139" s="20">
        <v>100</v>
      </c>
    </row>
    <row r="140" spans="1:23" customFormat="1" x14ac:dyDescent="0.25">
      <c r="A140" t="s">
        <v>373</v>
      </c>
      <c r="B140" s="35" t="s">
        <v>655</v>
      </c>
      <c r="C140" s="29" t="str">
        <f>VLOOKUP(A140,Sheet1!A:F,3,FALSE)</f>
        <v xml:space="preserve">Sussex Health and Care Partnership </v>
      </c>
      <c r="D140" s="29" t="s">
        <v>374</v>
      </c>
      <c r="E140" s="29" t="s">
        <v>314</v>
      </c>
      <c r="F140" s="29" t="s">
        <v>742</v>
      </c>
      <c r="G140" s="30">
        <v>56</v>
      </c>
      <c r="H140" s="30" t="s">
        <v>752</v>
      </c>
      <c r="I140" s="31" t="s">
        <v>753</v>
      </c>
      <c r="J140" s="30">
        <v>35</v>
      </c>
      <c r="K140" s="32">
        <f t="shared" si="15"/>
        <v>0.62</v>
      </c>
      <c r="L140" s="30">
        <v>7</v>
      </c>
      <c r="M140" s="32">
        <f t="shared" si="17"/>
        <v>0.19</v>
      </c>
      <c r="N140" s="30">
        <v>32</v>
      </c>
      <c r="O140" s="32">
        <f t="shared" si="19"/>
        <v>0.56999999999999995</v>
      </c>
      <c r="P140" s="30" t="s">
        <v>752</v>
      </c>
      <c r="Q140" s="31" t="s">
        <v>753</v>
      </c>
      <c r="S140" s="20">
        <v>4</v>
      </c>
      <c r="T140" s="20">
        <v>62</v>
      </c>
      <c r="U140" s="20">
        <v>19</v>
      </c>
      <c r="V140" s="20">
        <v>57</v>
      </c>
      <c r="W140" s="20">
        <v>40</v>
      </c>
    </row>
    <row r="141" spans="1:23" customFormat="1" x14ac:dyDescent="0.25">
      <c r="A141" t="s">
        <v>435</v>
      </c>
      <c r="B141" s="35" t="s">
        <v>655</v>
      </c>
      <c r="C141" s="29" t="str">
        <f>VLOOKUP(A141,Sheet1!A:F,3,FALSE)</f>
        <v xml:space="preserve">Sussex Health and Care Partnership </v>
      </c>
      <c r="D141" s="29" t="s">
        <v>436</v>
      </c>
      <c r="E141" s="29" t="s">
        <v>314</v>
      </c>
      <c r="F141" s="29" t="s">
        <v>742</v>
      </c>
      <c r="G141" s="30">
        <v>69</v>
      </c>
      <c r="H141" s="30">
        <v>22</v>
      </c>
      <c r="I141" s="33">
        <f t="shared" si="18"/>
        <v>0.32</v>
      </c>
      <c r="J141" s="30">
        <v>34</v>
      </c>
      <c r="K141" s="32">
        <f t="shared" si="15"/>
        <v>0.49</v>
      </c>
      <c r="L141" s="30">
        <v>16</v>
      </c>
      <c r="M141" s="33">
        <f t="shared" si="17"/>
        <v>0.41</v>
      </c>
      <c r="N141" s="30">
        <v>29</v>
      </c>
      <c r="O141" s="32">
        <f t="shared" si="19"/>
        <v>0.42</v>
      </c>
      <c r="P141" s="30">
        <v>13</v>
      </c>
      <c r="Q141" s="32">
        <f t="shared" si="20"/>
        <v>0.68</v>
      </c>
      <c r="S141" s="20">
        <v>32</v>
      </c>
      <c r="T141" s="20">
        <v>49</v>
      </c>
      <c r="U141" s="20">
        <v>41</v>
      </c>
      <c r="V141" s="20">
        <v>42</v>
      </c>
      <c r="W141" s="20">
        <v>68</v>
      </c>
    </row>
    <row r="142" spans="1:23" customFormat="1" x14ac:dyDescent="0.25">
      <c r="A142" t="s">
        <v>18</v>
      </c>
      <c r="B142" s="35" t="s">
        <v>771</v>
      </c>
      <c r="C142" s="29" t="str">
        <f>VLOOKUP(A142,Sheet1!A:F,3,FALSE)</f>
        <v>Bath and North East Somerset, Swindon and Wiltshire</v>
      </c>
      <c r="D142" s="29" t="s">
        <v>19</v>
      </c>
      <c r="E142" s="29" t="s">
        <v>20</v>
      </c>
      <c r="F142" s="29" t="s">
        <v>742</v>
      </c>
      <c r="G142" s="30">
        <v>63</v>
      </c>
      <c r="H142" s="30" t="s">
        <v>752</v>
      </c>
      <c r="I142" s="31" t="s">
        <v>753</v>
      </c>
      <c r="J142" s="30">
        <v>54</v>
      </c>
      <c r="K142" s="33">
        <f t="shared" si="15"/>
        <v>0.86</v>
      </c>
      <c r="L142" s="30" t="s">
        <v>752</v>
      </c>
      <c r="M142" s="31" t="s">
        <v>753</v>
      </c>
      <c r="N142" s="30">
        <v>46</v>
      </c>
      <c r="O142" s="33">
        <f t="shared" si="19"/>
        <v>0.74</v>
      </c>
      <c r="P142" s="30">
        <v>14</v>
      </c>
      <c r="Q142" s="32">
        <f t="shared" si="20"/>
        <v>0.82</v>
      </c>
      <c r="S142" s="20">
        <v>5</v>
      </c>
      <c r="T142" s="20">
        <v>86</v>
      </c>
      <c r="U142" s="20">
        <v>10</v>
      </c>
      <c r="V142" s="20">
        <v>74</v>
      </c>
      <c r="W142" s="20">
        <v>82</v>
      </c>
    </row>
    <row r="143" spans="1:23" customFormat="1" x14ac:dyDescent="0.25">
      <c r="A143" t="s">
        <v>327</v>
      </c>
      <c r="B143" s="35" t="s">
        <v>771</v>
      </c>
      <c r="C143" s="29" t="str">
        <f>VLOOKUP(A143,Sheet1!A:F,3,FALSE)</f>
        <v>Bath and North East Somerset, Swindon and Wiltshire</v>
      </c>
      <c r="D143" s="29" t="s">
        <v>328</v>
      </c>
      <c r="E143" s="29" t="s">
        <v>329</v>
      </c>
      <c r="F143" s="29" t="s">
        <v>742</v>
      </c>
      <c r="G143" s="30">
        <v>10</v>
      </c>
      <c r="H143" s="30">
        <v>0</v>
      </c>
      <c r="I143" s="34">
        <f t="shared" si="18"/>
        <v>0</v>
      </c>
      <c r="J143" s="30" t="s">
        <v>752</v>
      </c>
      <c r="K143" s="31" t="s">
        <v>753</v>
      </c>
      <c r="L143" s="30" t="s">
        <v>752</v>
      </c>
      <c r="M143" s="31" t="s">
        <v>753</v>
      </c>
      <c r="N143" s="30">
        <v>7</v>
      </c>
      <c r="O143" s="33">
        <f t="shared" si="19"/>
        <v>0.7</v>
      </c>
      <c r="P143" s="30" t="s">
        <v>752</v>
      </c>
      <c r="Q143" s="33">
        <f t="shared" si="20"/>
        <v>1</v>
      </c>
      <c r="S143" s="20">
        <v>0</v>
      </c>
      <c r="T143" s="20">
        <v>10</v>
      </c>
      <c r="U143" s="20">
        <v>29</v>
      </c>
      <c r="V143" s="20">
        <v>70</v>
      </c>
      <c r="W143" s="20">
        <v>100</v>
      </c>
    </row>
    <row r="144" spans="1:23" customFormat="1" x14ac:dyDescent="0.25">
      <c r="A144" t="s">
        <v>289</v>
      </c>
      <c r="B144" s="35" t="s">
        <v>771</v>
      </c>
      <c r="C144" s="29" t="str">
        <f>VLOOKUP(A144,Sheet1!A:F,3,FALSE)</f>
        <v xml:space="preserve">Cornwall and the Isles of Scilly Health and Care Partnership </v>
      </c>
      <c r="D144" s="29" t="s">
        <v>290</v>
      </c>
      <c r="E144" s="29" t="s">
        <v>291</v>
      </c>
      <c r="F144" s="29" t="s">
        <v>742</v>
      </c>
      <c r="G144" s="30">
        <v>179</v>
      </c>
      <c r="H144" s="30">
        <v>25</v>
      </c>
      <c r="I144" s="32">
        <f t="shared" si="18"/>
        <v>0.14000000000000001</v>
      </c>
      <c r="J144" s="30">
        <v>64</v>
      </c>
      <c r="K144" s="32">
        <f t="shared" si="15"/>
        <v>0.36</v>
      </c>
      <c r="L144" s="30">
        <v>6</v>
      </c>
      <c r="M144" s="32">
        <f t="shared" si="17"/>
        <v>0.17</v>
      </c>
      <c r="N144" s="30">
        <v>110</v>
      </c>
      <c r="O144" s="32">
        <f t="shared" si="19"/>
        <v>0.61</v>
      </c>
      <c r="P144" s="30">
        <v>35</v>
      </c>
      <c r="Q144" s="32">
        <f t="shared" si="20"/>
        <v>0.73</v>
      </c>
      <c r="S144" s="20">
        <v>14</v>
      </c>
      <c r="T144" s="20">
        <v>36</v>
      </c>
      <c r="U144" s="20">
        <v>17</v>
      </c>
      <c r="V144" s="20">
        <v>61</v>
      </c>
      <c r="W144" s="20">
        <v>73</v>
      </c>
    </row>
    <row r="145" spans="1:23" customFormat="1" x14ac:dyDescent="0.25">
      <c r="A145" t="s">
        <v>58</v>
      </c>
      <c r="B145" s="35" t="s">
        <v>771</v>
      </c>
      <c r="C145" s="29" t="str">
        <f>VLOOKUP(A145,Sheet1!A:F,3,FALSE)</f>
        <v>Healthier Together Bristol, North Somerset and South Gloucestershire</v>
      </c>
      <c r="D145" s="29" t="s">
        <v>59</v>
      </c>
      <c r="E145" s="29" t="s">
        <v>60</v>
      </c>
      <c r="F145" s="29" t="s">
        <v>742</v>
      </c>
      <c r="G145" s="30">
        <v>29</v>
      </c>
      <c r="H145" s="30" t="s">
        <v>752</v>
      </c>
      <c r="I145" s="31" t="s">
        <v>753</v>
      </c>
      <c r="J145" s="30">
        <v>14</v>
      </c>
      <c r="K145" s="32">
        <f t="shared" si="15"/>
        <v>0.48</v>
      </c>
      <c r="L145" s="30" t="s">
        <v>752</v>
      </c>
      <c r="M145" s="31" t="s">
        <v>753</v>
      </c>
      <c r="N145" s="30">
        <v>15</v>
      </c>
      <c r="O145" s="32">
        <f t="shared" si="19"/>
        <v>0.52</v>
      </c>
      <c r="P145" s="30" t="s">
        <v>752</v>
      </c>
      <c r="Q145" s="31" t="s">
        <v>753</v>
      </c>
      <c r="S145" s="20">
        <v>10</v>
      </c>
      <c r="T145" s="20">
        <v>48</v>
      </c>
      <c r="U145" s="20">
        <v>17</v>
      </c>
      <c r="V145" s="20">
        <v>52</v>
      </c>
      <c r="W145" s="20">
        <v>50</v>
      </c>
    </row>
    <row r="146" spans="1:23" customFormat="1" x14ac:dyDescent="0.25">
      <c r="A146" t="s">
        <v>46</v>
      </c>
      <c r="B146" s="35" t="s">
        <v>771</v>
      </c>
      <c r="C146" s="29" t="str">
        <f>VLOOKUP(A146,Sheet1!A:F,3,FALSE)</f>
        <v>Healthier Together Bristol, North Somerset and South Gloucestershire</v>
      </c>
      <c r="D146" s="29" t="s">
        <v>47</v>
      </c>
      <c r="E146" s="29" t="s">
        <v>48</v>
      </c>
      <c r="F146" s="29" t="s">
        <v>742</v>
      </c>
      <c r="G146" s="30">
        <v>62</v>
      </c>
      <c r="H146" s="30" t="s">
        <v>752</v>
      </c>
      <c r="I146" s="31" t="s">
        <v>753</v>
      </c>
      <c r="J146" s="30">
        <v>32</v>
      </c>
      <c r="K146" s="32">
        <f t="shared" si="15"/>
        <v>0.52</v>
      </c>
      <c r="L146" s="30">
        <v>6</v>
      </c>
      <c r="M146" s="34">
        <f t="shared" si="17"/>
        <v>0.12</v>
      </c>
      <c r="N146" s="30">
        <v>6</v>
      </c>
      <c r="O146" s="32">
        <f t="shared" si="19"/>
        <v>0.1</v>
      </c>
      <c r="P146" s="30">
        <v>8</v>
      </c>
      <c r="Q146" s="32">
        <f t="shared" si="20"/>
        <v>0.53</v>
      </c>
      <c r="S146" s="20">
        <v>7</v>
      </c>
      <c r="T146" s="20">
        <v>52</v>
      </c>
      <c r="U146" s="20">
        <v>12</v>
      </c>
      <c r="V146" s="20">
        <v>10</v>
      </c>
      <c r="W146" s="20">
        <v>53</v>
      </c>
    </row>
    <row r="147" spans="1:23" customFormat="1" x14ac:dyDescent="0.25">
      <c r="A147" t="s">
        <v>134</v>
      </c>
      <c r="B147" s="35" t="s">
        <v>771</v>
      </c>
      <c r="C147" s="29" t="str">
        <f>VLOOKUP(A147,Sheet1!A:F,3,FALSE)</f>
        <v xml:space="preserve">One Gloucestershire </v>
      </c>
      <c r="D147" s="29" t="s">
        <v>135</v>
      </c>
      <c r="E147" s="29" t="s">
        <v>136</v>
      </c>
      <c r="F147" s="29" t="s">
        <v>742</v>
      </c>
      <c r="G147" s="30">
        <v>34</v>
      </c>
      <c r="H147" s="30" t="s">
        <v>752</v>
      </c>
      <c r="I147" s="31" t="s">
        <v>753</v>
      </c>
      <c r="J147" s="30">
        <v>12</v>
      </c>
      <c r="K147" s="32">
        <f t="shared" si="15"/>
        <v>0.35</v>
      </c>
      <c r="L147" s="30" t="s">
        <v>752</v>
      </c>
      <c r="M147" s="31" t="s">
        <v>753</v>
      </c>
      <c r="N147" s="30" t="s">
        <v>752</v>
      </c>
      <c r="O147" s="31" t="s">
        <v>753</v>
      </c>
      <c r="P147" s="30" t="s">
        <v>752</v>
      </c>
      <c r="Q147" s="31" t="s">
        <v>753</v>
      </c>
      <c r="S147" s="20">
        <v>6</v>
      </c>
      <c r="T147" s="20">
        <v>35</v>
      </c>
      <c r="U147" s="20">
        <v>17</v>
      </c>
      <c r="V147" s="20">
        <v>9</v>
      </c>
      <c r="W147" s="20">
        <v>33</v>
      </c>
    </row>
    <row r="148" spans="1:23" customFormat="1" x14ac:dyDescent="0.25">
      <c r="A148" t="s">
        <v>408</v>
      </c>
      <c r="B148" s="35" t="s">
        <v>771</v>
      </c>
      <c r="C148" s="29" t="str">
        <f>VLOOKUP(A148,Sheet1!A:F,3,FALSE)</f>
        <v xml:space="preserve">Our Dorset </v>
      </c>
      <c r="D148" s="29" t="s">
        <v>409</v>
      </c>
      <c r="E148" s="29" t="s">
        <v>410</v>
      </c>
      <c r="F148" s="29" t="s">
        <v>742</v>
      </c>
      <c r="G148" s="30">
        <v>48</v>
      </c>
      <c r="H148" s="30" t="s">
        <v>752</v>
      </c>
      <c r="I148" s="31" t="s">
        <v>753</v>
      </c>
      <c r="J148" s="30">
        <v>35</v>
      </c>
      <c r="K148" s="33">
        <f t="shared" si="15"/>
        <v>0.73</v>
      </c>
      <c r="L148" s="30">
        <v>9</v>
      </c>
      <c r="M148" s="32">
        <f t="shared" si="17"/>
        <v>0.2</v>
      </c>
      <c r="N148" s="30">
        <v>0</v>
      </c>
      <c r="O148" s="34">
        <f t="shared" si="19"/>
        <v>0</v>
      </c>
      <c r="P148" s="30">
        <v>7</v>
      </c>
      <c r="Q148" s="32">
        <f t="shared" si="20"/>
        <v>0.78</v>
      </c>
      <c r="S148" s="20">
        <v>4</v>
      </c>
      <c r="T148" s="20">
        <v>73</v>
      </c>
      <c r="U148" s="20">
        <v>20</v>
      </c>
      <c r="V148" s="20">
        <v>0</v>
      </c>
      <c r="W148" s="20">
        <v>78</v>
      </c>
    </row>
    <row r="149" spans="1:23" customFormat="1" x14ac:dyDescent="0.25">
      <c r="A149" t="s">
        <v>258</v>
      </c>
      <c r="B149" s="35" t="s">
        <v>771</v>
      </c>
      <c r="C149" s="29" t="str">
        <f>VLOOKUP(A149,Sheet1!A:F,3,FALSE)</f>
        <v xml:space="preserve">Our Dorset </v>
      </c>
      <c r="D149" s="29" t="s">
        <v>259</v>
      </c>
      <c r="E149" s="29" t="s">
        <v>38</v>
      </c>
      <c r="F149" s="29" t="s">
        <v>742</v>
      </c>
      <c r="G149" s="30">
        <v>82</v>
      </c>
      <c r="H149" s="30">
        <v>11</v>
      </c>
      <c r="I149" s="32">
        <f t="shared" si="18"/>
        <v>0.14000000000000001</v>
      </c>
      <c r="J149" s="30">
        <v>62</v>
      </c>
      <c r="K149" s="33">
        <f t="shared" si="15"/>
        <v>0.76</v>
      </c>
      <c r="L149" s="30">
        <v>10</v>
      </c>
      <c r="M149" s="32">
        <f t="shared" si="17"/>
        <v>0.28000000000000003</v>
      </c>
      <c r="N149" s="30">
        <v>61</v>
      </c>
      <c r="O149" s="33">
        <f t="shared" si="19"/>
        <v>0.74</v>
      </c>
      <c r="P149" s="30">
        <v>11</v>
      </c>
      <c r="Q149" s="32">
        <f t="shared" si="20"/>
        <v>0.69</v>
      </c>
      <c r="S149" s="20">
        <v>14</v>
      </c>
      <c r="T149" s="20">
        <v>76</v>
      </c>
      <c r="U149" s="20">
        <v>28</v>
      </c>
      <c r="V149" s="20">
        <v>74</v>
      </c>
      <c r="W149" s="20">
        <v>69</v>
      </c>
    </row>
    <row r="150" spans="1:23" customFormat="1" x14ac:dyDescent="0.25">
      <c r="A150" t="s">
        <v>36</v>
      </c>
      <c r="B150" s="35" t="s">
        <v>771</v>
      </c>
      <c r="C150" s="29" t="str">
        <f>VLOOKUP(A150,Sheet1!A:F,3,FALSE)</f>
        <v xml:space="preserve">Our Dorset </v>
      </c>
      <c r="D150" s="29" t="s">
        <v>37</v>
      </c>
      <c r="E150" s="29" t="s">
        <v>38</v>
      </c>
      <c r="F150" s="29" t="s">
        <v>742</v>
      </c>
      <c r="G150" s="30">
        <v>126</v>
      </c>
      <c r="H150" s="30">
        <v>6</v>
      </c>
      <c r="I150" s="32">
        <f t="shared" si="18"/>
        <v>0.06</v>
      </c>
      <c r="J150" s="30">
        <v>87</v>
      </c>
      <c r="K150" s="33">
        <f t="shared" si="15"/>
        <v>0.69</v>
      </c>
      <c r="L150" s="30">
        <v>16</v>
      </c>
      <c r="M150" s="32">
        <f t="shared" si="17"/>
        <v>0.22</v>
      </c>
      <c r="N150" s="30">
        <v>102</v>
      </c>
      <c r="O150" s="33">
        <f t="shared" si="19"/>
        <v>0.81</v>
      </c>
      <c r="P150" s="30">
        <v>25</v>
      </c>
      <c r="Q150" s="33">
        <f t="shared" si="20"/>
        <v>0.93</v>
      </c>
      <c r="S150" s="20">
        <v>6</v>
      </c>
      <c r="T150" s="20">
        <v>69</v>
      </c>
      <c r="U150" s="20">
        <v>22</v>
      </c>
      <c r="V150" s="20">
        <v>81</v>
      </c>
      <c r="W150" s="20">
        <v>93</v>
      </c>
    </row>
    <row r="151" spans="1:23" customFormat="1" x14ac:dyDescent="0.25">
      <c r="A151" t="s">
        <v>210</v>
      </c>
      <c r="B151" s="35" t="s">
        <v>771</v>
      </c>
      <c r="C151" s="29" t="str">
        <f>VLOOKUP(A151,Sheet1!A:F,3,FALSE)</f>
        <v xml:space="preserve">Somerset </v>
      </c>
      <c r="D151" s="29" t="s">
        <v>211</v>
      </c>
      <c r="E151" s="29" t="s">
        <v>212</v>
      </c>
      <c r="F151" s="29" t="s">
        <v>742</v>
      </c>
      <c r="G151" s="30">
        <v>80</v>
      </c>
      <c r="H151" s="30">
        <v>11</v>
      </c>
      <c r="I151" s="32">
        <f t="shared" si="18"/>
        <v>0.15</v>
      </c>
      <c r="J151" s="30">
        <v>34</v>
      </c>
      <c r="K151" s="32">
        <f t="shared" si="15"/>
        <v>0.42</v>
      </c>
      <c r="L151" s="30" t="s">
        <v>752</v>
      </c>
      <c r="M151" s="31" t="s">
        <v>753</v>
      </c>
      <c r="N151" s="30">
        <v>66</v>
      </c>
      <c r="O151" s="33">
        <f t="shared" si="19"/>
        <v>0.82</v>
      </c>
      <c r="P151" s="30">
        <v>17</v>
      </c>
      <c r="Q151" s="32">
        <f t="shared" si="20"/>
        <v>0.89</v>
      </c>
      <c r="S151" s="20">
        <v>15</v>
      </c>
      <c r="T151" s="20">
        <v>42</v>
      </c>
      <c r="U151" s="20">
        <v>10</v>
      </c>
      <c r="V151" s="20">
        <v>82</v>
      </c>
      <c r="W151" s="20">
        <v>89</v>
      </c>
    </row>
    <row r="152" spans="1:23" customFormat="1" x14ac:dyDescent="0.25">
      <c r="A152" t="s">
        <v>446</v>
      </c>
      <c r="B152" s="35" t="s">
        <v>771</v>
      </c>
      <c r="C152" s="29" t="str">
        <f>VLOOKUP(A152,Sheet1!A:F,3,FALSE)</f>
        <v xml:space="preserve">Somerset </v>
      </c>
      <c r="D152" s="29" t="s">
        <v>447</v>
      </c>
      <c r="E152" s="29" t="s">
        <v>448</v>
      </c>
      <c r="F152" s="29" t="s">
        <v>742</v>
      </c>
      <c r="G152" s="30">
        <v>50</v>
      </c>
      <c r="H152" s="30">
        <v>6</v>
      </c>
      <c r="I152" s="32">
        <f t="shared" si="18"/>
        <v>0.14000000000000001</v>
      </c>
      <c r="J152" s="30">
        <v>32</v>
      </c>
      <c r="K152" s="33">
        <f t="shared" si="15"/>
        <v>0.64</v>
      </c>
      <c r="L152" s="30">
        <v>16</v>
      </c>
      <c r="M152" s="33">
        <f t="shared" si="17"/>
        <v>0.52</v>
      </c>
      <c r="N152" s="30">
        <v>42</v>
      </c>
      <c r="O152" s="33">
        <f t="shared" si="19"/>
        <v>0.84</v>
      </c>
      <c r="P152" s="30">
        <v>15</v>
      </c>
      <c r="Q152" s="33">
        <f t="shared" si="20"/>
        <v>1</v>
      </c>
      <c r="S152" s="20">
        <v>14</v>
      </c>
      <c r="T152" s="20">
        <v>64</v>
      </c>
      <c r="U152" s="20">
        <v>52</v>
      </c>
      <c r="V152" s="20">
        <v>84</v>
      </c>
      <c r="W152" s="20">
        <v>100</v>
      </c>
    </row>
    <row r="153" spans="1:23" customFormat="1" x14ac:dyDescent="0.25">
      <c r="A153" t="s">
        <v>219</v>
      </c>
      <c r="B153" s="35" t="s">
        <v>771</v>
      </c>
      <c r="C153" s="29" t="str">
        <f>VLOOKUP(A153,Sheet1!A:F,3,FALSE)</f>
        <v xml:space="preserve">Together for Devon </v>
      </c>
      <c r="D153" s="29" t="s">
        <v>220</v>
      </c>
      <c r="E153" s="29" t="s">
        <v>221</v>
      </c>
      <c r="F153" s="29" t="s">
        <v>742</v>
      </c>
      <c r="G153" s="30">
        <v>10</v>
      </c>
      <c r="H153" s="30" t="s">
        <v>752</v>
      </c>
      <c r="I153" s="31" t="s">
        <v>753</v>
      </c>
      <c r="J153" s="30" t="s">
        <v>752</v>
      </c>
      <c r="K153" s="31" t="s">
        <v>753</v>
      </c>
      <c r="L153" s="30" t="s">
        <v>752</v>
      </c>
      <c r="M153" s="31" t="s">
        <v>753</v>
      </c>
      <c r="N153" s="30" t="s">
        <v>752</v>
      </c>
      <c r="O153" s="31" t="s">
        <v>753</v>
      </c>
      <c r="P153" s="30" t="s">
        <v>752</v>
      </c>
      <c r="Q153" s="33">
        <f t="shared" si="20"/>
        <v>1</v>
      </c>
      <c r="S153" s="20">
        <v>20</v>
      </c>
      <c r="T153" s="20">
        <v>10</v>
      </c>
      <c r="U153" s="20">
        <v>22</v>
      </c>
      <c r="V153" s="20">
        <v>30</v>
      </c>
      <c r="W153" s="20">
        <v>100</v>
      </c>
    </row>
    <row r="154" spans="1:23" customFormat="1" x14ac:dyDescent="0.25">
      <c r="A154" t="s">
        <v>292</v>
      </c>
      <c r="B154" s="35" t="s">
        <v>771</v>
      </c>
      <c r="C154" s="29" t="str">
        <f>VLOOKUP(A154,Sheet1!A:F,3,FALSE)</f>
        <v xml:space="preserve">Together for Devon </v>
      </c>
      <c r="D154" s="29" t="s">
        <v>293</v>
      </c>
      <c r="E154" s="29" t="s">
        <v>221</v>
      </c>
      <c r="F154" s="29" t="s">
        <v>742</v>
      </c>
      <c r="G154" s="30">
        <v>28</v>
      </c>
      <c r="H154" s="30" t="s">
        <v>752</v>
      </c>
      <c r="I154" s="31" t="s">
        <v>753</v>
      </c>
      <c r="J154" s="30">
        <v>26</v>
      </c>
      <c r="K154" s="33">
        <f t="shared" si="15"/>
        <v>0.93</v>
      </c>
      <c r="L154" s="30">
        <v>0</v>
      </c>
      <c r="M154" s="34">
        <f t="shared" si="17"/>
        <v>0</v>
      </c>
      <c r="N154" s="30">
        <v>9</v>
      </c>
      <c r="O154" s="32">
        <f t="shared" si="19"/>
        <v>0.32</v>
      </c>
      <c r="P154" s="30">
        <v>6</v>
      </c>
      <c r="Q154" s="33">
        <f t="shared" si="20"/>
        <v>1</v>
      </c>
      <c r="S154" s="20">
        <v>18</v>
      </c>
      <c r="T154" s="20">
        <v>93</v>
      </c>
      <c r="U154" s="20">
        <v>0</v>
      </c>
      <c r="V154" s="20">
        <v>32</v>
      </c>
      <c r="W154" s="20">
        <v>100</v>
      </c>
    </row>
    <row r="155" spans="1:23" customFormat="1" x14ac:dyDescent="0.25">
      <c r="A155" t="s">
        <v>383</v>
      </c>
      <c r="B155" s="35" t="s">
        <v>771</v>
      </c>
      <c r="C155" s="29" t="str">
        <f>VLOOKUP(A155,Sheet1!A:F,3,FALSE)</f>
        <v xml:space="preserve">Together for Devon </v>
      </c>
      <c r="D155" s="29" t="s">
        <v>384</v>
      </c>
      <c r="E155" s="29" t="s">
        <v>385</v>
      </c>
      <c r="F155" s="29" t="s">
        <v>742</v>
      </c>
      <c r="G155" s="30">
        <v>74</v>
      </c>
      <c r="H155" s="30" t="s">
        <v>752</v>
      </c>
      <c r="I155" s="31" t="s">
        <v>753</v>
      </c>
      <c r="J155" s="30">
        <v>26</v>
      </c>
      <c r="K155" s="32">
        <f t="shared" si="15"/>
        <v>0.35</v>
      </c>
      <c r="L155" s="30">
        <v>9</v>
      </c>
      <c r="M155" s="32">
        <f t="shared" si="17"/>
        <v>0.21</v>
      </c>
      <c r="N155" s="30">
        <v>0</v>
      </c>
      <c r="O155" s="34">
        <f t="shared" si="19"/>
        <v>0</v>
      </c>
      <c r="P155" s="30">
        <v>10</v>
      </c>
      <c r="Q155" s="32">
        <f t="shared" si="20"/>
        <v>0.56000000000000005</v>
      </c>
      <c r="S155" s="20">
        <v>1</v>
      </c>
      <c r="T155" s="20">
        <v>35</v>
      </c>
      <c r="U155" s="20">
        <v>21</v>
      </c>
      <c r="V155" s="20">
        <v>0</v>
      </c>
      <c r="W155" s="20">
        <v>56</v>
      </c>
    </row>
    <row r="156" spans="1:23" customFormat="1" x14ac:dyDescent="0.25">
      <c r="A156" t="s">
        <v>265</v>
      </c>
      <c r="B156" s="35" t="s">
        <v>771</v>
      </c>
      <c r="C156" s="29" t="str">
        <f>VLOOKUP(A156,Sheet1!A:F,3,FALSE)</f>
        <v xml:space="preserve">Together for Devon </v>
      </c>
      <c r="D156" s="29" t="s">
        <v>266</v>
      </c>
      <c r="E156" s="29" t="s">
        <v>267</v>
      </c>
      <c r="F156" s="29" t="s">
        <v>742</v>
      </c>
      <c r="G156" s="30">
        <v>131</v>
      </c>
      <c r="H156" s="30">
        <v>17</v>
      </c>
      <c r="I156" s="32">
        <f t="shared" si="18"/>
        <v>0.13</v>
      </c>
      <c r="J156" s="30">
        <v>59</v>
      </c>
      <c r="K156" s="32">
        <f t="shared" si="15"/>
        <v>0.45</v>
      </c>
      <c r="L156" s="30">
        <v>10</v>
      </c>
      <c r="M156" s="32">
        <f t="shared" si="17"/>
        <v>0.18</v>
      </c>
      <c r="N156" s="30">
        <v>85</v>
      </c>
      <c r="O156" s="32">
        <f t="shared" si="19"/>
        <v>0.65</v>
      </c>
      <c r="P156" s="30">
        <v>24</v>
      </c>
      <c r="Q156" s="32">
        <f t="shared" si="20"/>
        <v>0.77</v>
      </c>
      <c r="S156" s="20">
        <v>13</v>
      </c>
      <c r="T156" s="20">
        <v>45</v>
      </c>
      <c r="U156" s="20">
        <v>18</v>
      </c>
      <c r="V156" s="20">
        <v>65</v>
      </c>
      <c r="W156" s="20">
        <v>77</v>
      </c>
    </row>
    <row r="157" spans="1:23" customFormat="1" x14ac:dyDescent="0.25">
      <c r="B157" s="216" t="s">
        <v>770</v>
      </c>
      <c r="C157" s="216"/>
      <c r="D157" s="216"/>
      <c r="E157" s="216"/>
      <c r="F157" s="216"/>
      <c r="G157" s="216"/>
      <c r="H157" s="216"/>
      <c r="I157" s="216"/>
      <c r="J157" s="216"/>
      <c r="K157" s="216"/>
      <c r="L157" s="216"/>
      <c r="M157" s="216"/>
      <c r="N157" s="216"/>
      <c r="O157" s="216"/>
      <c r="P157" s="216"/>
      <c r="Q157" s="216"/>
      <c r="S157" s="20"/>
      <c r="T157" s="20"/>
      <c r="U157" s="20"/>
      <c r="V157" s="20"/>
      <c r="W157" s="20"/>
    </row>
    <row r="158" spans="1:23" customFormat="1" x14ac:dyDescent="0.25">
      <c r="A158" s="5" t="s">
        <v>222</v>
      </c>
      <c r="B158" s="12"/>
      <c r="C158" s="12"/>
      <c r="D158" s="29" t="s">
        <v>223</v>
      </c>
      <c r="E158" s="29" t="s">
        <v>142</v>
      </c>
      <c r="F158" s="29" t="s">
        <v>741</v>
      </c>
      <c r="G158" s="30">
        <v>64</v>
      </c>
      <c r="H158" s="30">
        <v>12</v>
      </c>
      <c r="I158" s="33">
        <f t="shared" si="18"/>
        <v>0.2</v>
      </c>
      <c r="J158" s="30">
        <v>16</v>
      </c>
      <c r="K158" s="34">
        <f t="shared" si="15"/>
        <v>0.25</v>
      </c>
      <c r="L158" s="30">
        <v>7</v>
      </c>
      <c r="M158" s="32">
        <f t="shared" si="17"/>
        <v>0.18</v>
      </c>
      <c r="N158" s="30">
        <v>10</v>
      </c>
      <c r="O158" s="32">
        <f t="shared" si="19"/>
        <v>0.16</v>
      </c>
      <c r="P158" s="30">
        <v>11</v>
      </c>
      <c r="Q158" s="32">
        <f t="shared" si="20"/>
        <v>0.65</v>
      </c>
      <c r="S158" s="20">
        <v>20</v>
      </c>
      <c r="T158" s="20">
        <v>25</v>
      </c>
      <c r="U158" s="20">
        <v>18</v>
      </c>
      <c r="V158" s="20">
        <v>16</v>
      </c>
      <c r="W158" s="20">
        <v>65</v>
      </c>
    </row>
    <row r="159" spans="1:23" customFormat="1" x14ac:dyDescent="0.25">
      <c r="A159" s="5" t="s">
        <v>140</v>
      </c>
      <c r="B159" s="12"/>
      <c r="C159" s="12"/>
      <c r="D159" s="29" t="s">
        <v>141</v>
      </c>
      <c r="E159" s="29" t="s">
        <v>142</v>
      </c>
      <c r="F159" s="29" t="s">
        <v>741</v>
      </c>
      <c r="G159" s="30">
        <v>27</v>
      </c>
      <c r="H159" s="30" t="s">
        <v>752</v>
      </c>
      <c r="I159" s="31" t="s">
        <v>753</v>
      </c>
      <c r="J159" s="30" t="s">
        <v>752</v>
      </c>
      <c r="K159" s="31" t="s">
        <v>753</v>
      </c>
      <c r="L159" s="30" t="s">
        <v>752</v>
      </c>
      <c r="M159" s="31" t="s">
        <v>753</v>
      </c>
      <c r="N159" s="30">
        <v>0</v>
      </c>
      <c r="O159" s="34">
        <f t="shared" si="19"/>
        <v>0</v>
      </c>
      <c r="P159" s="30" t="s">
        <v>752</v>
      </c>
      <c r="Q159" s="31" t="s">
        <v>753</v>
      </c>
      <c r="S159" s="20">
        <v>7</v>
      </c>
      <c r="T159" s="20">
        <v>15</v>
      </c>
      <c r="U159" s="20">
        <v>6</v>
      </c>
      <c r="V159" s="20">
        <v>0</v>
      </c>
      <c r="W159" s="20">
        <v>50</v>
      </c>
    </row>
    <row r="160" spans="1:23" customFormat="1" x14ac:dyDescent="0.25">
      <c r="A160" s="5" t="s">
        <v>195</v>
      </c>
      <c r="B160" s="12"/>
      <c r="C160" s="12"/>
      <c r="D160" s="29" t="s">
        <v>196</v>
      </c>
      <c r="E160" s="29" t="s">
        <v>197</v>
      </c>
      <c r="F160" s="29" t="s">
        <v>741</v>
      </c>
      <c r="G160" s="30">
        <v>74</v>
      </c>
      <c r="H160" s="30">
        <v>34</v>
      </c>
      <c r="I160" s="33">
        <f t="shared" si="18"/>
        <v>0.47</v>
      </c>
      <c r="J160" s="30">
        <v>22</v>
      </c>
      <c r="K160" s="34">
        <f t="shared" si="15"/>
        <v>0.3</v>
      </c>
      <c r="L160" s="30" t="s">
        <v>752</v>
      </c>
      <c r="M160" s="31" t="s">
        <v>753</v>
      </c>
      <c r="N160" s="30" t="s">
        <v>752</v>
      </c>
      <c r="O160" s="31" t="s">
        <v>753</v>
      </c>
      <c r="P160" s="30">
        <v>8</v>
      </c>
      <c r="Q160" s="34">
        <f t="shared" si="20"/>
        <v>0.42</v>
      </c>
      <c r="S160" s="20">
        <v>47</v>
      </c>
      <c r="T160" s="20">
        <v>30</v>
      </c>
      <c r="U160" s="20">
        <v>5</v>
      </c>
      <c r="V160" s="20">
        <v>1</v>
      </c>
      <c r="W160" s="20">
        <v>42</v>
      </c>
    </row>
    <row r="161" spans="1:23" customFormat="1" x14ac:dyDescent="0.25">
      <c r="A161" s="5" t="s">
        <v>394</v>
      </c>
      <c r="B161" s="12"/>
      <c r="C161" s="12"/>
      <c r="D161" s="29" t="s">
        <v>395</v>
      </c>
      <c r="E161" s="29" t="s">
        <v>197</v>
      </c>
      <c r="F161" s="29" t="s">
        <v>741</v>
      </c>
      <c r="G161" s="30">
        <v>39</v>
      </c>
      <c r="H161" s="30">
        <v>10</v>
      </c>
      <c r="I161" s="33">
        <f t="shared" si="18"/>
        <v>0.26</v>
      </c>
      <c r="J161" s="30">
        <v>19</v>
      </c>
      <c r="K161" s="32">
        <f t="shared" si="15"/>
        <v>0.49</v>
      </c>
      <c r="L161" s="30">
        <v>5</v>
      </c>
      <c r="M161" s="32">
        <f t="shared" si="17"/>
        <v>0.16</v>
      </c>
      <c r="N161" s="30">
        <v>0</v>
      </c>
      <c r="O161" s="34">
        <f t="shared" si="19"/>
        <v>0</v>
      </c>
      <c r="P161" s="30" t="s">
        <v>752</v>
      </c>
      <c r="Q161" s="31" t="s">
        <v>753</v>
      </c>
      <c r="S161" s="20">
        <v>26</v>
      </c>
      <c r="T161" s="20">
        <v>49</v>
      </c>
      <c r="U161" s="20">
        <v>16</v>
      </c>
      <c r="V161" s="20">
        <v>0</v>
      </c>
      <c r="W161" s="20">
        <v>38</v>
      </c>
    </row>
    <row r="162" spans="1:23" customFormat="1" x14ac:dyDescent="0.25">
      <c r="A162" s="5" t="s">
        <v>253</v>
      </c>
      <c r="B162" s="12"/>
      <c r="C162" s="12"/>
      <c r="D162" s="29" t="s">
        <v>254</v>
      </c>
      <c r="E162" s="29" t="s">
        <v>255</v>
      </c>
      <c r="F162" s="29" t="s">
        <v>741</v>
      </c>
      <c r="G162" s="30">
        <v>43</v>
      </c>
      <c r="H162" s="30">
        <v>7</v>
      </c>
      <c r="I162" s="33">
        <f t="shared" si="18"/>
        <v>0.17</v>
      </c>
      <c r="J162" s="30">
        <v>14</v>
      </c>
      <c r="K162" s="34">
        <f>T162/100</f>
        <v>0.33</v>
      </c>
      <c r="L162" s="30" t="s">
        <v>752</v>
      </c>
      <c r="M162" s="31" t="s">
        <v>753</v>
      </c>
      <c r="N162" s="30" t="s">
        <v>752</v>
      </c>
      <c r="O162" s="31" t="s">
        <v>753</v>
      </c>
      <c r="P162" s="30">
        <v>5</v>
      </c>
      <c r="Q162" s="34">
        <f t="shared" si="20"/>
        <v>0.25</v>
      </c>
      <c r="S162" s="20">
        <v>17</v>
      </c>
      <c r="T162" s="20">
        <v>33</v>
      </c>
      <c r="U162" s="20">
        <v>9</v>
      </c>
      <c r="V162" s="20">
        <v>9</v>
      </c>
      <c r="W162" s="20">
        <v>25</v>
      </c>
    </row>
    <row r="163" spans="1:23" customFormat="1" x14ac:dyDescent="0.25">
      <c r="A163" s="5" t="s">
        <v>268</v>
      </c>
      <c r="B163" s="12"/>
      <c r="C163" s="12"/>
      <c r="D163" s="29" t="s">
        <v>269</v>
      </c>
      <c r="E163" s="29" t="s">
        <v>255</v>
      </c>
      <c r="F163" s="29" t="s">
        <v>741</v>
      </c>
      <c r="G163" s="30">
        <v>102</v>
      </c>
      <c r="H163" s="30">
        <v>41</v>
      </c>
      <c r="I163" s="33">
        <f t="shared" si="18"/>
        <v>0.4</v>
      </c>
      <c r="J163" s="30">
        <v>14</v>
      </c>
      <c r="K163" s="34">
        <f t="shared" ref="K163:K170" si="21">T163/100</f>
        <v>0.14000000000000001</v>
      </c>
      <c r="L163" s="30">
        <v>17</v>
      </c>
      <c r="M163" s="32">
        <f t="shared" si="17"/>
        <v>0.19</v>
      </c>
      <c r="N163" s="30">
        <v>0</v>
      </c>
      <c r="O163" s="34">
        <f t="shared" si="19"/>
        <v>0</v>
      </c>
      <c r="P163" s="30">
        <v>13</v>
      </c>
      <c r="Q163" s="34">
        <f t="shared" si="20"/>
        <v>0.39</v>
      </c>
      <c r="S163" s="20">
        <v>40</v>
      </c>
      <c r="T163" s="20">
        <v>14</v>
      </c>
      <c r="U163" s="20">
        <v>19</v>
      </c>
      <c r="V163" s="20">
        <v>0</v>
      </c>
      <c r="W163" s="20">
        <v>39</v>
      </c>
    </row>
    <row r="164" spans="1:23" customFormat="1" x14ac:dyDescent="0.25">
      <c r="A164" s="5" t="s">
        <v>296</v>
      </c>
      <c r="B164" s="12"/>
      <c r="C164" s="12"/>
      <c r="D164" s="29" t="s">
        <v>297</v>
      </c>
      <c r="E164" s="29" t="s">
        <v>255</v>
      </c>
      <c r="F164" s="29" t="s">
        <v>741</v>
      </c>
      <c r="G164" s="30">
        <v>76</v>
      </c>
      <c r="H164" s="30">
        <v>15</v>
      </c>
      <c r="I164" s="33">
        <f t="shared" si="18"/>
        <v>0.2</v>
      </c>
      <c r="J164" s="30">
        <v>8</v>
      </c>
      <c r="K164" s="34">
        <f t="shared" si="21"/>
        <v>0.11</v>
      </c>
      <c r="L164" s="30" t="s">
        <v>752</v>
      </c>
      <c r="M164" s="31" t="s">
        <v>753</v>
      </c>
      <c r="N164" s="30">
        <v>0</v>
      </c>
      <c r="O164" s="34">
        <f t="shared" si="19"/>
        <v>0</v>
      </c>
      <c r="P164" s="30" t="s">
        <v>752</v>
      </c>
      <c r="Q164" s="31" t="s">
        <v>753</v>
      </c>
      <c r="S164" s="20">
        <v>20</v>
      </c>
      <c r="T164" s="20">
        <v>11</v>
      </c>
      <c r="U164" s="20">
        <v>6</v>
      </c>
      <c r="V164" s="20">
        <v>0</v>
      </c>
      <c r="W164" s="20">
        <v>25</v>
      </c>
    </row>
    <row r="165" spans="1:23" customFormat="1" x14ac:dyDescent="0.25">
      <c r="A165" s="5" t="s">
        <v>42</v>
      </c>
      <c r="B165" s="12"/>
      <c r="C165" s="12"/>
      <c r="D165" s="29" t="s">
        <v>43</v>
      </c>
      <c r="E165" s="29" t="s">
        <v>44</v>
      </c>
      <c r="F165" s="29" t="s">
        <v>741</v>
      </c>
      <c r="G165" s="30">
        <v>6</v>
      </c>
      <c r="H165" s="30">
        <v>0</v>
      </c>
      <c r="I165" s="34">
        <f t="shared" si="18"/>
        <v>0</v>
      </c>
      <c r="J165" s="30" t="s">
        <v>752</v>
      </c>
      <c r="K165" s="31" t="s">
        <v>753</v>
      </c>
      <c r="L165" s="30">
        <v>0</v>
      </c>
      <c r="M165" s="34">
        <f t="shared" si="17"/>
        <v>0</v>
      </c>
      <c r="N165" s="30">
        <v>6</v>
      </c>
      <c r="O165" s="33">
        <f t="shared" si="19"/>
        <v>1</v>
      </c>
      <c r="P165" s="30" t="s">
        <v>752</v>
      </c>
      <c r="Q165" s="31" t="s">
        <v>753</v>
      </c>
      <c r="S165" s="20">
        <v>0</v>
      </c>
      <c r="T165" s="20">
        <v>33</v>
      </c>
      <c r="U165" s="20">
        <v>0</v>
      </c>
      <c r="V165" s="20">
        <v>100</v>
      </c>
      <c r="W165" s="20">
        <v>50</v>
      </c>
    </row>
    <row r="166" spans="1:23" customFormat="1" x14ac:dyDescent="0.25">
      <c r="A166" s="5" t="s">
        <v>132</v>
      </c>
      <c r="B166" s="12"/>
      <c r="C166" s="12"/>
      <c r="D166" s="29" t="s">
        <v>133</v>
      </c>
      <c r="E166" s="29" t="s">
        <v>44</v>
      </c>
      <c r="F166" s="29" t="s">
        <v>741</v>
      </c>
      <c r="G166" s="30">
        <v>6</v>
      </c>
      <c r="H166" s="30">
        <v>0</v>
      </c>
      <c r="I166" s="34">
        <f t="shared" si="18"/>
        <v>0</v>
      </c>
      <c r="J166" s="30">
        <v>5</v>
      </c>
      <c r="K166" s="33">
        <f t="shared" si="21"/>
        <v>0.83</v>
      </c>
      <c r="L166" s="30">
        <v>0</v>
      </c>
      <c r="M166" s="34">
        <f t="shared" si="17"/>
        <v>0</v>
      </c>
      <c r="N166" s="30">
        <v>0</v>
      </c>
      <c r="O166" s="34">
        <f t="shared" si="19"/>
        <v>0</v>
      </c>
      <c r="P166" s="30" t="s">
        <v>752</v>
      </c>
      <c r="Q166" s="33">
        <f t="shared" si="20"/>
        <v>1</v>
      </c>
      <c r="S166" s="20">
        <v>0</v>
      </c>
      <c r="T166" s="20">
        <v>83</v>
      </c>
      <c r="U166" s="20">
        <v>0</v>
      </c>
      <c r="V166" s="20">
        <v>0</v>
      </c>
      <c r="W166" s="20">
        <v>100</v>
      </c>
    </row>
    <row r="167" spans="1:23" customFormat="1" x14ac:dyDescent="0.25">
      <c r="A167" s="5" t="s">
        <v>270</v>
      </c>
      <c r="B167" s="12"/>
      <c r="C167" s="12"/>
      <c r="D167" s="29" t="s">
        <v>271</v>
      </c>
      <c r="E167" s="29" t="s">
        <v>44</v>
      </c>
      <c r="F167" s="29" t="s">
        <v>741</v>
      </c>
      <c r="G167" s="30">
        <v>32</v>
      </c>
      <c r="H167" s="30" t="s">
        <v>752</v>
      </c>
      <c r="I167" s="31" t="s">
        <v>753</v>
      </c>
      <c r="J167" s="30">
        <v>18</v>
      </c>
      <c r="K167" s="32">
        <f t="shared" si="21"/>
        <v>0.56000000000000005</v>
      </c>
      <c r="L167" s="30">
        <v>10</v>
      </c>
      <c r="M167" s="33">
        <f t="shared" si="17"/>
        <v>0.42</v>
      </c>
      <c r="N167" s="30">
        <v>19</v>
      </c>
      <c r="O167" s="32">
        <f t="shared" si="19"/>
        <v>0.59</v>
      </c>
      <c r="P167" s="30">
        <v>13</v>
      </c>
      <c r="Q167" s="32">
        <f t="shared" si="20"/>
        <v>0.87</v>
      </c>
      <c r="S167" s="20">
        <v>9</v>
      </c>
      <c r="T167" s="20">
        <v>56</v>
      </c>
      <c r="U167" s="20">
        <v>42</v>
      </c>
      <c r="V167" s="20">
        <v>59</v>
      </c>
      <c r="W167" s="20">
        <v>87</v>
      </c>
    </row>
    <row r="168" spans="1:23" customFormat="1" x14ac:dyDescent="0.25">
      <c r="A168" s="5" t="s">
        <v>440</v>
      </c>
      <c r="B168" s="12"/>
      <c r="C168" s="12"/>
      <c r="D168" s="29" t="s">
        <v>441</v>
      </c>
      <c r="E168" s="29" t="s">
        <v>44</v>
      </c>
      <c r="F168" s="29" t="s">
        <v>741</v>
      </c>
      <c r="G168" s="30">
        <v>11</v>
      </c>
      <c r="H168" s="30">
        <v>0</v>
      </c>
      <c r="I168" s="34">
        <f t="shared" si="18"/>
        <v>0</v>
      </c>
      <c r="J168" s="30" t="s">
        <v>752</v>
      </c>
      <c r="K168" s="31" t="s">
        <v>753</v>
      </c>
      <c r="L168" s="30" t="s">
        <v>752</v>
      </c>
      <c r="M168" s="31" t="s">
        <v>753</v>
      </c>
      <c r="N168" s="30">
        <v>5</v>
      </c>
      <c r="O168" s="32">
        <f t="shared" si="19"/>
        <v>0.45</v>
      </c>
      <c r="P168" s="30">
        <v>0</v>
      </c>
      <c r="Q168" s="38" t="s">
        <v>122</v>
      </c>
      <c r="S168" s="20">
        <v>0</v>
      </c>
      <c r="T168" s="20">
        <v>9</v>
      </c>
      <c r="U168" s="20">
        <v>17</v>
      </c>
      <c r="V168" s="20">
        <v>45</v>
      </c>
      <c r="W168" s="20" t="s">
        <v>122</v>
      </c>
    </row>
    <row r="169" spans="1:23" customFormat="1" x14ac:dyDescent="0.25">
      <c r="A169" s="5" t="s">
        <v>207</v>
      </c>
      <c r="B169" s="12"/>
      <c r="C169" s="12"/>
      <c r="D169" s="29" t="s">
        <v>208</v>
      </c>
      <c r="E169" s="29" t="s">
        <v>209</v>
      </c>
      <c r="F169" s="29" t="s">
        <v>741</v>
      </c>
      <c r="G169" s="30">
        <v>164</v>
      </c>
      <c r="H169" s="30">
        <v>30</v>
      </c>
      <c r="I169" s="33">
        <f t="shared" si="18"/>
        <v>0.18</v>
      </c>
      <c r="J169" s="30">
        <v>37</v>
      </c>
      <c r="K169" s="34">
        <f t="shared" si="21"/>
        <v>0.23</v>
      </c>
      <c r="L169" s="30">
        <v>10</v>
      </c>
      <c r="M169" s="34">
        <f t="shared" si="17"/>
        <v>0.08</v>
      </c>
      <c r="N169" s="30">
        <v>53</v>
      </c>
      <c r="O169" s="32">
        <f t="shared" si="19"/>
        <v>0.32</v>
      </c>
      <c r="P169" s="30">
        <v>14</v>
      </c>
      <c r="Q169" s="34">
        <f t="shared" si="20"/>
        <v>0.44</v>
      </c>
      <c r="S169" s="20">
        <v>18</v>
      </c>
      <c r="T169" s="20">
        <v>23</v>
      </c>
      <c r="U169" s="20">
        <v>8</v>
      </c>
      <c r="V169" s="20">
        <v>32</v>
      </c>
      <c r="W169" s="20">
        <v>44</v>
      </c>
    </row>
    <row r="170" spans="1:23" customFormat="1" x14ac:dyDescent="0.25">
      <c r="A170" s="5" t="s">
        <v>349</v>
      </c>
      <c r="B170" s="12"/>
      <c r="C170" s="12"/>
      <c r="D170" s="29" t="s">
        <v>350</v>
      </c>
      <c r="E170" s="29" t="s">
        <v>209</v>
      </c>
      <c r="F170" s="29" t="s">
        <v>741</v>
      </c>
      <c r="G170" s="30">
        <v>40</v>
      </c>
      <c r="H170" s="30" t="s">
        <v>752</v>
      </c>
      <c r="I170" s="31" t="s">
        <v>753</v>
      </c>
      <c r="J170" s="30">
        <v>12</v>
      </c>
      <c r="K170" s="34">
        <f t="shared" si="21"/>
        <v>0.3</v>
      </c>
      <c r="L170" s="30">
        <v>0</v>
      </c>
      <c r="M170" s="34">
        <f t="shared" si="17"/>
        <v>0</v>
      </c>
      <c r="N170" s="30" t="s">
        <v>752</v>
      </c>
      <c r="O170" s="31" t="s">
        <v>753</v>
      </c>
      <c r="P170" s="30" t="s">
        <v>752</v>
      </c>
      <c r="Q170" s="31" t="s">
        <v>753</v>
      </c>
      <c r="S170" s="20">
        <v>8</v>
      </c>
      <c r="T170" s="20">
        <v>30</v>
      </c>
      <c r="U170" s="20">
        <v>0</v>
      </c>
      <c r="V170" s="20">
        <v>3</v>
      </c>
      <c r="W170" s="20">
        <v>25</v>
      </c>
    </row>
  </sheetData>
  <sheetProtection algorithmName="SHA-512" hashValue="MSfR2bt3ovHYGspolAx3NpdYjCkSkzJaarKtBCEAbrv4rQYpvOL23t0ZZMKXo8aTk8Cxy50SZDkzvxXvS541MQ==" saltValue="plHln0kFdWPvAvOXL1lcVw==" spinCount="100000" sheet="1" objects="1" scenarios="1" sort="0" autoFilter="0"/>
  <autoFilter ref="B6:Q6" xr:uid="{00000000-0001-0000-0000-000000000000}"/>
  <sortState xmlns:xlrd2="http://schemas.microsoft.com/office/spreadsheetml/2017/richdata2" ref="A4:Q170">
    <sortCondition ref="F4:F170"/>
    <sortCondition ref="B4:B170"/>
    <sortCondition ref="C4:C170"/>
    <sortCondition ref="E4:E170"/>
    <sortCondition ref="D4:D170"/>
  </sortState>
  <mergeCells count="9">
    <mergeCell ref="B5:Q5"/>
    <mergeCell ref="B157:Q157"/>
    <mergeCell ref="B4:F4"/>
    <mergeCell ref="H1:Q1"/>
    <mergeCell ref="H2:I2"/>
    <mergeCell ref="J2:K2"/>
    <mergeCell ref="L2:M2"/>
    <mergeCell ref="P2:Q2"/>
    <mergeCell ref="N2:O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345140-4600-4B41-A4DC-60E26344A194}">
  <dimension ref="A1:R67"/>
  <sheetViews>
    <sheetView topLeftCell="B1" workbookViewId="0">
      <selection activeCell="M9" sqref="M9"/>
    </sheetView>
  </sheetViews>
  <sheetFormatPr defaultColWidth="0" defaultRowHeight="15" zeroHeight="1" x14ac:dyDescent="0.25"/>
  <cols>
    <col min="1" max="1" width="0" hidden="1" customWidth="1"/>
    <col min="2" max="17" width="9.28515625" style="5" customWidth="1"/>
    <col min="18" max="18" width="2.28515625" style="5" customWidth="1"/>
    <col min="19" max="16384" width="9.28515625" style="5" hidden="1"/>
  </cols>
  <sheetData>
    <row r="1" x14ac:dyDescent="0.25"/>
    <row r="2" x14ac:dyDescent="0.25"/>
    <row r="3" x14ac:dyDescent="0.25"/>
    <row r="4" x14ac:dyDescent="0.25"/>
    <row r="5" x14ac:dyDescent="0.25"/>
    <row r="6" x14ac:dyDescent="0.25"/>
    <row r="7" x14ac:dyDescent="0.25"/>
    <row r="8" x14ac:dyDescent="0.25"/>
    <row r="9" x14ac:dyDescent="0.25"/>
    <row r="10" x14ac:dyDescent="0.25"/>
    <row r="11" x14ac:dyDescent="0.25"/>
    <row r="12" x14ac:dyDescent="0.25"/>
    <row r="13" x14ac:dyDescent="0.25"/>
    <row r="14" x14ac:dyDescent="0.25"/>
    <row r="15" x14ac:dyDescent="0.25"/>
    <row r="16"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ht="9" hidden="1" customHeight="1" x14ac:dyDescent="0.25"/>
  </sheetData>
  <sheetProtection algorithmName="SHA-512" hashValue="sYwcScaptTZ17RjHKjWl0XLADUqzNqXm2l9ghSBWkoA2MeRQQPNoT0TQj7rfDXUryX803ZgIu1tdNxf4yQbsBA==" saltValue="d3s+WLWB3LLDuiuGkF0SOQ==" spinCount="100000" sheet="1" objects="1" scenarios="1" sort="0" autoFilter="0"/>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427A1-6056-4DA5-9E49-30137CA6F0E9}">
  <dimension ref="A1:M70"/>
  <sheetViews>
    <sheetView topLeftCell="A4" workbookViewId="0">
      <selection activeCell="F46" sqref="F46:G46"/>
    </sheetView>
  </sheetViews>
  <sheetFormatPr defaultColWidth="0" defaultRowHeight="15" customHeight="1" zeroHeight="1" x14ac:dyDescent="0.25"/>
  <cols>
    <col min="1" max="1" width="24.28515625" style="5" customWidth="1"/>
    <col min="2" max="2" width="9.28515625" style="5" customWidth="1"/>
    <col min="3" max="3" width="18.28515625" style="5" customWidth="1"/>
    <col min="4" max="4" width="9.28515625" style="5" customWidth="1"/>
    <col min="5" max="5" width="18.5703125" style="5" customWidth="1"/>
    <col min="6" max="6" width="9.28515625" style="5" customWidth="1"/>
    <col min="7" max="7" width="18.28515625" style="5" customWidth="1"/>
    <col min="8" max="8" width="9.28515625" style="5" customWidth="1"/>
    <col min="9" max="9" width="18" style="5" customWidth="1"/>
    <col min="10" max="10" width="9.28515625" style="5" customWidth="1"/>
    <col min="11" max="11" width="18" style="5" customWidth="1"/>
    <col min="12" max="12" width="18.7109375" style="5" customWidth="1"/>
    <col min="13" max="13" width="9.42578125" style="5" customWidth="1"/>
    <col min="14" max="16384" width="9.28515625" style="5" hidden="1"/>
  </cols>
  <sheetData>
    <row r="1" s="5" customFormat="1" x14ac:dyDescent="0.25"/>
    <row r="2" s="5" customFormat="1" x14ac:dyDescent="0.25"/>
    <row r="3" s="5" customFormat="1" x14ac:dyDescent="0.25"/>
    <row r="4" s="5" customFormat="1" x14ac:dyDescent="0.25"/>
    <row r="5" s="5" customFormat="1" x14ac:dyDescent="0.25"/>
    <row r="6" s="5" customFormat="1" x14ac:dyDescent="0.25"/>
    <row r="7" s="5" customFormat="1" x14ac:dyDescent="0.25"/>
    <row r="8" s="5" customFormat="1" x14ac:dyDescent="0.25"/>
    <row r="9" s="5" customFormat="1" x14ac:dyDescent="0.25"/>
    <row r="10" s="5" customFormat="1" x14ac:dyDescent="0.25"/>
    <row r="11" s="5" customFormat="1" x14ac:dyDescent="0.25"/>
    <row r="12" s="5" customFormat="1" x14ac:dyDescent="0.25"/>
    <row r="13" s="5" customFormat="1" x14ac:dyDescent="0.25"/>
    <row r="14" s="5" customFormat="1" x14ac:dyDescent="0.25"/>
    <row r="15" s="5" customFormat="1" x14ac:dyDescent="0.25"/>
    <row r="16" s="5" customFormat="1" x14ac:dyDescent="0.25"/>
    <row r="17" s="5" customFormat="1" x14ac:dyDescent="0.25"/>
    <row r="18" s="5" customFormat="1" x14ac:dyDescent="0.25"/>
    <row r="19" s="5" customFormat="1" x14ac:dyDescent="0.25"/>
    <row r="20" s="5" customFormat="1" x14ac:dyDescent="0.25"/>
    <row r="21" s="5" customFormat="1" x14ac:dyDescent="0.25"/>
    <row r="22" s="5" customFormat="1" x14ac:dyDescent="0.25"/>
    <row r="23" s="5" customFormat="1" x14ac:dyDescent="0.25"/>
    <row r="24" s="5" customFormat="1" x14ac:dyDescent="0.25"/>
    <row r="25" s="5" customFormat="1" x14ac:dyDescent="0.25"/>
    <row r="26" s="5" customFormat="1" x14ac:dyDescent="0.25"/>
    <row r="27" s="5" customFormat="1" x14ac:dyDescent="0.25"/>
    <row r="28" s="5" customFormat="1" x14ac:dyDescent="0.25"/>
    <row r="29" s="5" customFormat="1" ht="27.6" customHeight="1" x14ac:dyDescent="0.25"/>
    <row r="30" s="5" customFormat="1" x14ac:dyDescent="0.25"/>
    <row r="31" s="5" customFormat="1" x14ac:dyDescent="0.25"/>
    <row r="32" s="5" customFormat="1" x14ac:dyDescent="0.25"/>
    <row r="33" spans="1:13" x14ac:dyDescent="0.25"/>
    <row r="34" spans="1:13" x14ac:dyDescent="0.25"/>
    <row r="35" spans="1:13" x14ac:dyDescent="0.25"/>
    <row r="36" spans="1:13" x14ac:dyDescent="0.25"/>
    <row r="37" spans="1:13" hidden="1" x14ac:dyDescent="0.25"/>
    <row r="38" spans="1:13" hidden="1" x14ac:dyDescent="0.25"/>
    <row r="39" spans="1:13" hidden="1" x14ac:dyDescent="0.25"/>
    <row r="40" spans="1:13" hidden="1" x14ac:dyDescent="0.25"/>
    <row r="41" spans="1:13" hidden="1" x14ac:dyDescent="0.25"/>
    <row r="42" spans="1:13" hidden="1" x14ac:dyDescent="0.25"/>
    <row r="43" spans="1:13" hidden="1" x14ac:dyDescent="0.25"/>
    <row r="44" spans="1:13" hidden="1" x14ac:dyDescent="0.25"/>
    <row r="45" spans="1:13" ht="19.5" thickBot="1" x14ac:dyDescent="0.35">
      <c r="A45" s="56" t="s">
        <v>764</v>
      </c>
    </row>
    <row r="46" spans="1:13" s="4" customFormat="1" ht="83.25" customHeight="1" thickBot="1" x14ac:dyDescent="0.3">
      <c r="A46" s="57" t="s">
        <v>765</v>
      </c>
      <c r="B46" s="225" t="s">
        <v>773</v>
      </c>
      <c r="C46" s="226"/>
      <c r="D46" s="225" t="s">
        <v>774</v>
      </c>
      <c r="E46" s="226"/>
      <c r="F46" s="225" t="s">
        <v>775</v>
      </c>
      <c r="G46" s="226"/>
      <c r="H46" s="225" t="s">
        <v>776</v>
      </c>
      <c r="I46" s="226"/>
      <c r="J46" s="225" t="s">
        <v>777</v>
      </c>
      <c r="K46" s="226"/>
      <c r="L46" s="225" t="s">
        <v>778</v>
      </c>
      <c r="M46" s="226"/>
    </row>
    <row r="47" spans="1:13" x14ac:dyDescent="0.25">
      <c r="A47" s="58" t="s">
        <v>754</v>
      </c>
      <c r="B47" s="223">
        <v>5</v>
      </c>
      <c r="C47" s="224"/>
      <c r="D47" s="223">
        <v>98</v>
      </c>
      <c r="E47" s="224"/>
      <c r="F47" s="223">
        <v>21</v>
      </c>
      <c r="G47" s="224"/>
      <c r="H47" s="223">
        <v>33</v>
      </c>
      <c r="I47" s="224"/>
      <c r="J47" s="223">
        <v>45</v>
      </c>
      <c r="K47" s="224"/>
      <c r="L47" s="223">
        <v>1</v>
      </c>
      <c r="M47" s="224"/>
    </row>
    <row r="48" spans="1:13" x14ac:dyDescent="0.25">
      <c r="A48" s="59" t="s">
        <v>755</v>
      </c>
      <c r="B48" s="223">
        <v>13</v>
      </c>
      <c r="C48" s="224"/>
      <c r="D48" s="223">
        <v>100</v>
      </c>
      <c r="E48" s="224"/>
      <c r="F48" s="223">
        <v>42</v>
      </c>
      <c r="G48" s="224"/>
      <c r="H48" s="223">
        <v>58</v>
      </c>
      <c r="I48" s="224"/>
      <c r="J48" s="223">
        <v>59</v>
      </c>
      <c r="K48" s="224"/>
      <c r="L48" s="223">
        <v>15</v>
      </c>
      <c r="M48" s="224"/>
    </row>
    <row r="49" spans="1:13" ht="15.75" thickBot="1" x14ac:dyDescent="0.3">
      <c r="A49" s="60" t="s">
        <v>756</v>
      </c>
      <c r="B49" s="227">
        <v>20</v>
      </c>
      <c r="C49" s="228"/>
      <c r="D49" s="227">
        <v>100</v>
      </c>
      <c r="E49" s="228"/>
      <c r="F49" s="227">
        <v>59</v>
      </c>
      <c r="G49" s="228"/>
      <c r="H49" s="227">
        <v>76</v>
      </c>
      <c r="I49" s="228"/>
      <c r="J49" s="227">
        <v>73</v>
      </c>
      <c r="K49" s="228"/>
      <c r="L49" s="227">
        <v>47</v>
      </c>
      <c r="M49" s="228"/>
    </row>
    <row r="50" spans="1:13" x14ac:dyDescent="0.25"/>
    <row r="51" spans="1:13" x14ac:dyDescent="0.25">
      <c r="A51" s="11" t="s">
        <v>757</v>
      </c>
      <c r="B51" s="12"/>
      <c r="C51" s="12"/>
      <c r="D51" s="12"/>
      <c r="E51" s="12"/>
      <c r="F51" s="12"/>
      <c r="G51" s="12"/>
      <c r="H51" s="12"/>
    </row>
    <row r="52" spans="1:13" x14ac:dyDescent="0.25">
      <c r="A52" s="13" t="s">
        <v>4</v>
      </c>
      <c r="B52" s="12" t="s">
        <v>758</v>
      </c>
      <c r="C52" s="12"/>
      <c r="D52" s="12"/>
      <c r="E52" s="12"/>
      <c r="F52" s="12"/>
      <c r="G52" s="12"/>
      <c r="H52" s="12"/>
    </row>
    <row r="53" spans="1:13" x14ac:dyDescent="0.25">
      <c r="A53" s="14" t="s">
        <v>759</v>
      </c>
      <c r="B53" s="12" t="s">
        <v>760</v>
      </c>
      <c r="C53" s="12"/>
      <c r="D53" s="12"/>
      <c r="E53" s="12"/>
      <c r="F53" s="12"/>
      <c r="G53" s="12"/>
      <c r="H53" s="12"/>
    </row>
    <row r="54" spans="1:13" x14ac:dyDescent="0.25">
      <c r="A54" s="15" t="s">
        <v>5</v>
      </c>
      <c r="B54" s="12" t="s">
        <v>761</v>
      </c>
      <c r="C54" s="12"/>
      <c r="D54" s="12"/>
      <c r="E54" s="12"/>
      <c r="F54" s="12"/>
      <c r="G54" s="12"/>
      <c r="H54" s="12"/>
    </row>
    <row r="55" spans="1:13" x14ac:dyDescent="0.25">
      <c r="A55" s="16" t="s">
        <v>45</v>
      </c>
      <c r="B55" s="12" t="s">
        <v>762</v>
      </c>
      <c r="C55" s="12"/>
      <c r="D55" s="12"/>
      <c r="E55" s="12"/>
      <c r="F55" s="12"/>
      <c r="G55" s="12"/>
      <c r="H55" s="12"/>
    </row>
    <row r="56" spans="1:13" x14ac:dyDescent="0.25">
      <c r="A56" s="17" t="s">
        <v>753</v>
      </c>
      <c r="B56" s="12" t="s">
        <v>763</v>
      </c>
      <c r="C56" s="12"/>
      <c r="D56" s="12"/>
      <c r="E56" s="18"/>
      <c r="F56" s="12"/>
      <c r="G56" s="12"/>
      <c r="H56" s="12"/>
      <c r="I56" s="3"/>
    </row>
    <row r="57" spans="1:13" x14ac:dyDescent="0.25"/>
    <row r="58" spans="1:13" ht="18.75" x14ac:dyDescent="0.3">
      <c r="A58" s="56" t="s">
        <v>766</v>
      </c>
    </row>
    <row r="59" spans="1:13" x14ac:dyDescent="0.25"/>
    <row r="60" spans="1:13" x14ac:dyDescent="0.25"/>
    <row r="61" spans="1:13" x14ac:dyDescent="0.25"/>
    <row r="62" spans="1:13" x14ac:dyDescent="0.25"/>
    <row r="63" spans="1:13" x14ac:dyDescent="0.25"/>
    <row r="64" spans="1:13" x14ac:dyDescent="0.25"/>
    <row r="65" s="5" customFormat="1" x14ac:dyDescent="0.25"/>
    <row r="66" s="5" customFormat="1" x14ac:dyDescent="0.25"/>
    <row r="67" s="5" customFormat="1" x14ac:dyDescent="0.25"/>
    <row r="68" s="5" customFormat="1" x14ac:dyDescent="0.25"/>
    <row r="69" s="5" customFormat="1" hidden="1" x14ac:dyDescent="0.25"/>
    <row r="70" s="5" customFormat="1" hidden="1" x14ac:dyDescent="0.25"/>
  </sheetData>
  <sheetProtection algorithmName="SHA-512" hashValue="Pm1AWKAAufUt+IqV223ULDJWW8EFgTS3GkqFUSAcEs5K8V9DEraB6J+L6zDPwcVbfOFmLL0NzHrnQRk37H7hfQ==" saltValue="dbPPk9R6szbuwRnhfoO2SQ==" spinCount="100000" sheet="1" objects="1" scenarios="1" selectLockedCells="1" selectUnlockedCells="1"/>
  <mergeCells count="24">
    <mergeCell ref="L49:M49"/>
    <mergeCell ref="B48:C48"/>
    <mergeCell ref="D48:E48"/>
    <mergeCell ref="F48:G48"/>
    <mergeCell ref="H48:I48"/>
    <mergeCell ref="J48:K48"/>
    <mergeCell ref="L48:M48"/>
    <mergeCell ref="B49:C49"/>
    <mergeCell ref="D49:E49"/>
    <mergeCell ref="F49:G49"/>
    <mergeCell ref="H49:I49"/>
    <mergeCell ref="J49:K49"/>
    <mergeCell ref="L47:M47"/>
    <mergeCell ref="B46:C46"/>
    <mergeCell ref="D46:E46"/>
    <mergeCell ref="F46:G46"/>
    <mergeCell ref="H46:I46"/>
    <mergeCell ref="J46:K46"/>
    <mergeCell ref="L46:M46"/>
    <mergeCell ref="B47:C47"/>
    <mergeCell ref="D47:E47"/>
    <mergeCell ref="F47:G47"/>
    <mergeCell ref="H47:I47"/>
    <mergeCell ref="J47:K47"/>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6EB86-A65C-4EF6-8379-D5C1ACFF73B1}">
  <dimension ref="A1:Z180"/>
  <sheetViews>
    <sheetView topLeftCell="B1" workbookViewId="0">
      <pane ySplit="6" topLeftCell="A7" activePane="bottomLeft" state="frozen"/>
      <selection activeCell="M9" sqref="M9"/>
      <selection pane="bottomLeft" activeCell="A19" sqref="A19"/>
    </sheetView>
  </sheetViews>
  <sheetFormatPr defaultColWidth="0" defaultRowHeight="15" zeroHeight="1" x14ac:dyDescent="0.25"/>
  <cols>
    <col min="1" max="1" width="0" style="74" hidden="1" customWidth="1"/>
    <col min="2" max="2" width="26.85546875" style="74" customWidth="1"/>
    <col min="3" max="3" width="67.140625" style="74" bestFit="1" customWidth="1"/>
    <col min="4" max="4" width="44.7109375" style="76" bestFit="1" customWidth="1"/>
    <col min="5" max="5" width="61" style="76" bestFit="1" customWidth="1"/>
    <col min="6" max="6" width="9.28515625" style="76" customWidth="1"/>
    <col min="7" max="8" width="9.140625" style="77" customWidth="1"/>
    <col min="9" max="9" width="9.140625" style="90" customWidth="1"/>
    <col min="10" max="19" width="9.140625" style="77" customWidth="1"/>
    <col min="20" max="26" width="0" style="74" hidden="1" customWidth="1"/>
    <col min="27" max="16384" width="9.140625" style="74" hidden="1"/>
  </cols>
  <sheetData>
    <row r="1" spans="1:19" s="61" customFormat="1" x14ac:dyDescent="0.25">
      <c r="B1" s="67"/>
      <c r="C1" s="67"/>
      <c r="D1" s="67"/>
      <c r="E1" s="67"/>
      <c r="F1" s="67"/>
      <c r="G1" s="68"/>
      <c r="H1" s="231" t="s">
        <v>767</v>
      </c>
      <c r="I1" s="231"/>
      <c r="J1" s="231"/>
      <c r="K1" s="231"/>
      <c r="L1" s="231"/>
      <c r="M1" s="231"/>
      <c r="N1" s="231"/>
      <c r="O1" s="231"/>
      <c r="P1" s="231"/>
      <c r="Q1" s="231"/>
      <c r="R1" s="231"/>
      <c r="S1" s="231"/>
    </row>
    <row r="2" spans="1:19" s="62" customFormat="1" ht="104.25" customHeight="1" x14ac:dyDescent="0.25">
      <c r="A2" s="28"/>
      <c r="B2" s="93" t="s">
        <v>789</v>
      </c>
      <c r="C2" s="91"/>
      <c r="D2" s="91"/>
      <c r="E2" s="91"/>
      <c r="F2" s="91"/>
      <c r="G2" s="92"/>
      <c r="H2" s="232" t="s">
        <v>773</v>
      </c>
      <c r="I2" s="232"/>
      <c r="J2" s="232" t="s">
        <v>774</v>
      </c>
      <c r="K2" s="232"/>
      <c r="L2" s="232" t="s">
        <v>775</v>
      </c>
      <c r="M2" s="232"/>
      <c r="N2" s="232" t="s">
        <v>776</v>
      </c>
      <c r="O2" s="232"/>
      <c r="P2" s="232" t="s">
        <v>777</v>
      </c>
      <c r="Q2" s="232"/>
      <c r="R2" s="232" t="s">
        <v>778</v>
      </c>
      <c r="S2" s="232"/>
    </row>
    <row r="3" spans="1:19" s="28" customFormat="1" ht="45" x14ac:dyDescent="0.25">
      <c r="B3" s="63" t="s">
        <v>740</v>
      </c>
      <c r="C3" s="63" t="s">
        <v>1051</v>
      </c>
      <c r="D3" s="63" t="s">
        <v>1052</v>
      </c>
      <c r="E3" s="63" t="s">
        <v>1054</v>
      </c>
      <c r="F3" s="63" t="s">
        <v>748</v>
      </c>
      <c r="G3" s="64" t="s">
        <v>749</v>
      </c>
      <c r="H3" s="65" t="s">
        <v>779</v>
      </c>
      <c r="I3" s="66" t="s">
        <v>780</v>
      </c>
      <c r="J3" s="65" t="s">
        <v>779</v>
      </c>
      <c r="K3" s="66" t="s">
        <v>780</v>
      </c>
      <c r="L3" s="65" t="s">
        <v>779</v>
      </c>
      <c r="M3" s="66" t="s">
        <v>780</v>
      </c>
      <c r="N3" s="65" t="s">
        <v>779</v>
      </c>
      <c r="O3" s="66" t="s">
        <v>780</v>
      </c>
      <c r="P3" s="65" t="s">
        <v>779</v>
      </c>
      <c r="Q3" s="66" t="s">
        <v>780</v>
      </c>
      <c r="R3" s="65" t="s">
        <v>779</v>
      </c>
      <c r="S3" s="66" t="s">
        <v>780</v>
      </c>
    </row>
    <row r="4" spans="1:19" s="67" customFormat="1" x14ac:dyDescent="0.25">
      <c r="A4" s="67" t="s">
        <v>0</v>
      </c>
      <c r="B4" s="229" t="s">
        <v>768</v>
      </c>
      <c r="C4" s="229"/>
      <c r="D4" s="229"/>
      <c r="E4" s="229"/>
      <c r="F4" s="229"/>
      <c r="G4" s="68">
        <v>63492</v>
      </c>
      <c r="H4" s="68">
        <v>872</v>
      </c>
      <c r="I4" s="69">
        <v>0.16</v>
      </c>
      <c r="J4" s="68">
        <v>41473</v>
      </c>
      <c r="K4" s="69">
        <v>0.99</v>
      </c>
      <c r="L4" s="68">
        <v>27206</v>
      </c>
      <c r="M4" s="69">
        <v>0.43</v>
      </c>
      <c r="N4" s="68">
        <v>12298</v>
      </c>
      <c r="O4" s="69">
        <v>0.56999999999999995</v>
      </c>
      <c r="P4" s="68">
        <v>38241</v>
      </c>
      <c r="Q4" s="69">
        <v>0.6</v>
      </c>
      <c r="R4" s="68">
        <v>16351</v>
      </c>
      <c r="S4" s="69">
        <v>0.27</v>
      </c>
    </row>
    <row r="5" spans="1:19" s="70" customFormat="1" x14ac:dyDescent="0.25">
      <c r="A5" s="230" t="s">
        <v>769</v>
      </c>
      <c r="B5" s="230"/>
      <c r="C5" s="230"/>
      <c r="D5" s="230"/>
      <c r="E5" s="230"/>
      <c r="F5" s="230"/>
      <c r="G5" s="230"/>
      <c r="H5" s="230"/>
      <c r="I5" s="230"/>
      <c r="J5" s="230"/>
      <c r="K5" s="230"/>
      <c r="L5" s="230"/>
      <c r="M5" s="230"/>
      <c r="N5" s="230"/>
      <c r="O5" s="230"/>
      <c r="P5" s="230"/>
      <c r="Q5" s="230"/>
      <c r="R5" s="230"/>
      <c r="S5" s="230"/>
    </row>
    <row r="6" spans="1:19" s="71" customFormat="1" x14ac:dyDescent="0.25">
      <c r="B6" s="72"/>
      <c r="C6" s="72"/>
      <c r="D6" s="72"/>
      <c r="E6" s="72"/>
      <c r="F6" s="72"/>
      <c r="G6" s="72"/>
      <c r="H6" s="72"/>
      <c r="I6" s="73"/>
      <c r="J6" s="72"/>
      <c r="K6" s="73"/>
      <c r="L6" s="72"/>
      <c r="M6" s="73"/>
      <c r="N6" s="72"/>
      <c r="O6" s="73"/>
      <c r="P6" s="72"/>
      <c r="Q6" s="73"/>
      <c r="R6" s="72"/>
      <c r="S6" s="73"/>
    </row>
    <row r="7" spans="1:19" x14ac:dyDescent="0.25">
      <c r="A7" s="74" t="s">
        <v>21</v>
      </c>
      <c r="B7" s="75" t="s">
        <v>781</v>
      </c>
      <c r="C7" s="76" t="str">
        <f>VLOOKUP(A7,[1]ICS!A:F,3,FALSE)</f>
        <v xml:space="preserve">Bedfordshire, Luton and Milton Keynes </v>
      </c>
      <c r="D7" s="76" t="s">
        <v>22</v>
      </c>
      <c r="E7" s="76" t="s">
        <v>23</v>
      </c>
      <c r="F7" s="76" t="str">
        <f>VLOOKUP(A7,[1]ICS!A:F,6,FALSE)</f>
        <v>England</v>
      </c>
      <c r="G7" s="77">
        <v>158</v>
      </c>
      <c r="H7" s="77">
        <v>0</v>
      </c>
      <c r="I7" s="78">
        <v>0</v>
      </c>
      <c r="J7" s="77">
        <v>120</v>
      </c>
      <c r="K7" s="79">
        <v>0.99</v>
      </c>
      <c r="L7" s="77">
        <v>30</v>
      </c>
      <c r="M7" s="78">
        <v>0.19</v>
      </c>
      <c r="N7" s="77">
        <v>15</v>
      </c>
      <c r="O7" s="78">
        <v>0.32</v>
      </c>
      <c r="P7" s="77">
        <v>90</v>
      </c>
      <c r="Q7" s="79">
        <v>0.56999999999999995</v>
      </c>
      <c r="R7" s="77">
        <v>91</v>
      </c>
      <c r="S7" s="80">
        <v>0.6</v>
      </c>
    </row>
    <row r="8" spans="1:19" x14ac:dyDescent="0.25">
      <c r="A8" s="74" t="s">
        <v>183</v>
      </c>
      <c r="B8" s="75" t="s">
        <v>781</v>
      </c>
      <c r="C8" s="76" t="str">
        <f>VLOOKUP(A8,[1]ICS!A:F,3,FALSE)</f>
        <v xml:space="preserve">Bedfordshire, Luton and Milton Keynes </v>
      </c>
      <c r="D8" s="76" t="s">
        <v>184</v>
      </c>
      <c r="E8" s="76" t="s">
        <v>23</v>
      </c>
      <c r="F8" s="76" t="str">
        <f>VLOOKUP(A8,[1]ICS!A:F,6,FALSE)</f>
        <v>England</v>
      </c>
      <c r="G8" s="77">
        <v>575</v>
      </c>
      <c r="H8" s="77" t="s">
        <v>752</v>
      </c>
      <c r="I8" s="79">
        <v>0.17</v>
      </c>
      <c r="J8" s="77">
        <v>176</v>
      </c>
      <c r="K8" s="79">
        <v>0.99</v>
      </c>
      <c r="L8" s="77">
        <v>326</v>
      </c>
      <c r="M8" s="79">
        <v>0.56999999999999995</v>
      </c>
      <c r="N8" s="77">
        <v>82</v>
      </c>
      <c r="O8" s="79">
        <v>0.42</v>
      </c>
      <c r="P8" s="77">
        <v>420</v>
      </c>
      <c r="Q8" s="80">
        <v>0.73</v>
      </c>
      <c r="R8" s="77">
        <v>273</v>
      </c>
      <c r="S8" s="80">
        <v>0.51</v>
      </c>
    </row>
    <row r="9" spans="1:19" x14ac:dyDescent="0.25">
      <c r="A9" s="74" t="s">
        <v>204</v>
      </c>
      <c r="B9" s="75" t="s">
        <v>781</v>
      </c>
      <c r="C9" s="76" t="str">
        <f>VLOOKUP(A9,[1]ICS!A:F,3,FALSE)</f>
        <v xml:space="preserve">Bedfordshire, Luton and Milton Keynes </v>
      </c>
      <c r="D9" s="76" t="s">
        <v>205</v>
      </c>
      <c r="E9" s="76" t="s">
        <v>206</v>
      </c>
      <c r="F9" s="76" t="str">
        <f>VLOOKUP(A9,[1]ICS!A:F,6,FALSE)</f>
        <v>England</v>
      </c>
      <c r="G9" s="77">
        <v>215</v>
      </c>
      <c r="H9" s="77" t="s">
        <v>752</v>
      </c>
      <c r="I9" s="80">
        <v>0.45</v>
      </c>
      <c r="J9" s="77" t="s">
        <v>752</v>
      </c>
      <c r="K9" s="81" t="s">
        <v>753</v>
      </c>
      <c r="L9" s="77">
        <v>101</v>
      </c>
      <c r="M9" s="79">
        <v>0.47</v>
      </c>
      <c r="N9" s="77">
        <v>56</v>
      </c>
      <c r="O9" s="80">
        <v>0.93</v>
      </c>
      <c r="P9" s="77">
        <v>170</v>
      </c>
      <c r="Q9" s="80">
        <v>0.79</v>
      </c>
      <c r="R9" s="77">
        <v>53</v>
      </c>
      <c r="S9" s="79">
        <v>0.25</v>
      </c>
    </row>
    <row r="10" spans="1:19" x14ac:dyDescent="0.25">
      <c r="A10" s="74" t="s">
        <v>1</v>
      </c>
      <c r="B10" s="75" t="s">
        <v>781</v>
      </c>
      <c r="C10" s="76" t="str">
        <f>VLOOKUP(A10,[1]ICS!A:F,3,FALSE)</f>
        <v xml:space="preserve">Cambridgeshire and Peterborough </v>
      </c>
      <c r="D10" s="76" t="s">
        <v>2</v>
      </c>
      <c r="E10" s="76" t="s">
        <v>3</v>
      </c>
      <c r="F10" s="76" t="str">
        <f>VLOOKUP(A10,[1]ICS!A:F,6,FALSE)</f>
        <v>England</v>
      </c>
      <c r="G10" s="77">
        <v>272</v>
      </c>
      <c r="H10" s="77">
        <v>5</v>
      </c>
      <c r="I10" s="81" t="s">
        <v>753</v>
      </c>
      <c r="J10" s="77">
        <v>262</v>
      </c>
      <c r="K10" s="80">
        <v>1</v>
      </c>
      <c r="L10" s="77">
        <v>109</v>
      </c>
      <c r="M10" s="79">
        <v>0.4</v>
      </c>
      <c r="N10" s="77">
        <v>27</v>
      </c>
      <c r="O10" s="78">
        <v>0.27</v>
      </c>
      <c r="P10" s="77">
        <v>221</v>
      </c>
      <c r="Q10" s="80">
        <v>0.81</v>
      </c>
      <c r="R10" s="77">
        <v>261</v>
      </c>
      <c r="S10" s="80">
        <v>0.97</v>
      </c>
    </row>
    <row r="11" spans="1:19" x14ac:dyDescent="0.25">
      <c r="A11" s="74" t="s">
        <v>152</v>
      </c>
      <c r="B11" s="75" t="s">
        <v>781</v>
      </c>
      <c r="C11" s="76" t="str">
        <f>VLOOKUP(A11,[1]ICS!A:F,3,FALSE)</f>
        <v xml:space="preserve">Cambridgeshire and Peterborough </v>
      </c>
      <c r="D11" s="76" t="s">
        <v>153</v>
      </c>
      <c r="E11" s="76" t="s">
        <v>154</v>
      </c>
      <c r="F11" s="76" t="str">
        <f>VLOOKUP(A11,[1]ICS!A:F,6,FALSE)</f>
        <v>England</v>
      </c>
      <c r="G11" s="77">
        <v>225</v>
      </c>
      <c r="H11" s="77" t="s">
        <v>752</v>
      </c>
      <c r="I11" s="81" t="s">
        <v>753</v>
      </c>
      <c r="J11" s="77">
        <v>146</v>
      </c>
      <c r="K11" s="80">
        <v>1</v>
      </c>
      <c r="L11" s="77">
        <v>20</v>
      </c>
      <c r="M11" s="78">
        <v>0.09</v>
      </c>
      <c r="N11" s="77">
        <v>56</v>
      </c>
      <c r="O11" s="80">
        <v>0.8</v>
      </c>
      <c r="P11" s="77">
        <v>103</v>
      </c>
      <c r="Q11" s="79">
        <v>0.46</v>
      </c>
      <c r="R11" s="77" t="s">
        <v>752</v>
      </c>
      <c r="S11" s="78">
        <v>0</v>
      </c>
    </row>
    <row r="12" spans="1:19" x14ac:dyDescent="0.25">
      <c r="A12" s="74" t="s">
        <v>256</v>
      </c>
      <c r="B12" s="75" t="s">
        <v>781</v>
      </c>
      <c r="C12" s="76" t="str">
        <f>VLOOKUP(A12,[1]ICS!A:F,3,FALSE)</f>
        <v xml:space="preserve">Cambridgeshire and Peterborough </v>
      </c>
      <c r="D12" s="76" t="s">
        <v>257</v>
      </c>
      <c r="E12" s="76" t="s">
        <v>154</v>
      </c>
      <c r="F12" s="76" t="str">
        <f>VLOOKUP(A12,[1]ICS!A:F,6,FALSE)</f>
        <v>England</v>
      </c>
      <c r="G12" s="77">
        <v>554</v>
      </c>
      <c r="H12" s="77" t="s">
        <v>752</v>
      </c>
      <c r="I12" s="78">
        <v>0.03</v>
      </c>
      <c r="J12" s="77">
        <v>71</v>
      </c>
      <c r="K12" s="78">
        <v>0.93</v>
      </c>
      <c r="L12" s="77">
        <v>331</v>
      </c>
      <c r="M12" s="80">
        <v>0.6</v>
      </c>
      <c r="N12" s="77">
        <v>41</v>
      </c>
      <c r="O12" s="78">
        <v>0.31</v>
      </c>
      <c r="P12" s="77">
        <v>164</v>
      </c>
      <c r="Q12" s="78">
        <v>0.3</v>
      </c>
      <c r="R12" s="77" t="s">
        <v>752</v>
      </c>
      <c r="S12" s="78">
        <v>0</v>
      </c>
    </row>
    <row r="13" spans="1:19" x14ac:dyDescent="0.25">
      <c r="A13" s="74" t="s">
        <v>192</v>
      </c>
      <c r="B13" s="75" t="s">
        <v>781</v>
      </c>
      <c r="C13" s="76" t="str">
        <f>VLOOKUP(A13,[1]ICS!A:F,3,FALSE)</f>
        <v>Hertfordshire and West Essex</v>
      </c>
      <c r="D13" s="76" t="s">
        <v>193</v>
      </c>
      <c r="E13" s="76" t="s">
        <v>194</v>
      </c>
      <c r="F13" s="76" t="str">
        <f>VLOOKUP(A13,[1]ICS!A:F,6,FALSE)</f>
        <v>England</v>
      </c>
      <c r="G13" s="77">
        <v>471</v>
      </c>
      <c r="H13" s="77">
        <v>8</v>
      </c>
      <c r="I13" s="80">
        <v>0.28000000000000003</v>
      </c>
      <c r="J13" s="77">
        <v>329</v>
      </c>
      <c r="K13" s="78">
        <v>0.95</v>
      </c>
      <c r="L13" s="77">
        <v>129</v>
      </c>
      <c r="M13" s="79">
        <v>0.27</v>
      </c>
      <c r="N13" s="77">
        <v>59</v>
      </c>
      <c r="O13" s="79">
        <v>0.43</v>
      </c>
      <c r="P13" s="77">
        <v>428</v>
      </c>
      <c r="Q13" s="80">
        <v>0.91</v>
      </c>
      <c r="R13" s="77">
        <v>276</v>
      </c>
      <c r="S13" s="80">
        <v>0.61</v>
      </c>
    </row>
    <row r="14" spans="1:19" x14ac:dyDescent="0.25">
      <c r="A14" s="74" t="s">
        <v>402</v>
      </c>
      <c r="B14" s="75" t="s">
        <v>781</v>
      </c>
      <c r="C14" s="76" t="str">
        <f>VLOOKUP(A14,[1]ICS!A:F,3,FALSE)</f>
        <v>Hertfordshire and West Essex</v>
      </c>
      <c r="D14" s="76" t="s">
        <v>403</v>
      </c>
      <c r="E14" s="76" t="s">
        <v>404</v>
      </c>
      <c r="F14" s="76" t="str">
        <f>VLOOKUP(A14,[1]ICS!A:F,6,FALSE)</f>
        <v>England</v>
      </c>
      <c r="G14" s="77">
        <v>341</v>
      </c>
      <c r="H14" s="77" t="s">
        <v>752</v>
      </c>
      <c r="I14" s="81" t="s">
        <v>753</v>
      </c>
      <c r="J14" s="77">
        <v>157</v>
      </c>
      <c r="K14" s="79">
        <v>0.99</v>
      </c>
      <c r="L14" s="77">
        <v>157</v>
      </c>
      <c r="M14" s="79">
        <v>0.46</v>
      </c>
      <c r="N14" s="77">
        <v>73</v>
      </c>
      <c r="O14" s="80">
        <v>0.83</v>
      </c>
      <c r="P14" s="77">
        <v>196</v>
      </c>
      <c r="Q14" s="79">
        <v>0.56999999999999995</v>
      </c>
      <c r="R14" s="77">
        <v>316</v>
      </c>
      <c r="S14" s="80">
        <v>0.96</v>
      </c>
    </row>
    <row r="15" spans="1:19" x14ac:dyDescent="0.25">
      <c r="A15" s="74" t="s">
        <v>15</v>
      </c>
      <c r="B15" s="75" t="s">
        <v>781</v>
      </c>
      <c r="C15" s="76" t="str">
        <f>VLOOKUP(A15,[1]ICS!A:F,3,FALSE)</f>
        <v xml:space="preserve">Mid and South Essex </v>
      </c>
      <c r="D15" s="76" t="s">
        <v>16</v>
      </c>
      <c r="E15" s="76" t="s">
        <v>17</v>
      </c>
      <c r="F15" s="76" t="str">
        <f>VLOOKUP(A15,[1]ICS!A:F,6,FALSE)</f>
        <v>England</v>
      </c>
      <c r="G15" s="77">
        <v>560</v>
      </c>
      <c r="H15" s="77">
        <v>6</v>
      </c>
      <c r="I15" s="79">
        <v>0.09</v>
      </c>
      <c r="J15" s="77">
        <v>451</v>
      </c>
      <c r="K15" s="79">
        <v>0.99</v>
      </c>
      <c r="L15" s="77">
        <v>175</v>
      </c>
      <c r="M15" s="79">
        <v>0.31</v>
      </c>
      <c r="N15" s="77">
        <v>42</v>
      </c>
      <c r="O15" s="78">
        <v>0.28999999999999998</v>
      </c>
      <c r="P15" s="77">
        <v>297</v>
      </c>
      <c r="Q15" s="79">
        <v>0.53</v>
      </c>
      <c r="R15" s="77">
        <v>38</v>
      </c>
      <c r="S15" s="79">
        <v>7.0000000000000007E-2</v>
      </c>
    </row>
    <row r="16" spans="1:19" x14ac:dyDescent="0.25">
      <c r="A16" s="74" t="s">
        <v>339</v>
      </c>
      <c r="B16" s="75" t="s">
        <v>781</v>
      </c>
      <c r="C16" s="76" t="str">
        <f>VLOOKUP(A16,[1]ICS!A:F,3,FALSE)</f>
        <v xml:space="preserve">Mid and South Essex </v>
      </c>
      <c r="D16" s="76" t="s">
        <v>340</v>
      </c>
      <c r="E16" s="76" t="s">
        <v>17</v>
      </c>
      <c r="F16" s="76" t="str">
        <f>VLOOKUP(A16,[1]ICS!A:F,6,FALSE)</f>
        <v>England</v>
      </c>
      <c r="G16" s="77">
        <v>548</v>
      </c>
      <c r="H16" s="77">
        <v>14</v>
      </c>
      <c r="I16" s="79">
        <v>0.19</v>
      </c>
      <c r="J16" s="77">
        <v>285</v>
      </c>
      <c r="K16" s="79">
        <v>0.98</v>
      </c>
      <c r="L16" s="77">
        <v>464</v>
      </c>
      <c r="M16" s="80">
        <v>0.85</v>
      </c>
      <c r="N16" s="77">
        <v>128</v>
      </c>
      <c r="O16" s="80">
        <v>0.98</v>
      </c>
      <c r="P16" s="77">
        <v>381</v>
      </c>
      <c r="Q16" s="79">
        <v>0.7</v>
      </c>
      <c r="R16" s="77">
        <v>511</v>
      </c>
      <c r="S16" s="80">
        <v>0.98</v>
      </c>
    </row>
    <row r="17" spans="1:19" x14ac:dyDescent="0.25">
      <c r="A17" s="74" t="s">
        <v>489</v>
      </c>
      <c r="B17" s="75" t="s">
        <v>781</v>
      </c>
      <c r="C17" s="76" t="str">
        <f>VLOOKUP(A17,[1]ICS!A:F,3,FALSE)</f>
        <v xml:space="preserve">Norfolk and Waveney Partnership </v>
      </c>
      <c r="D17" s="76" t="s">
        <v>490</v>
      </c>
      <c r="E17" s="76" t="s">
        <v>488</v>
      </c>
      <c r="F17" s="76" t="str">
        <f>VLOOKUP(A17,[1]ICS!A:F,6,FALSE)</f>
        <v>England</v>
      </c>
      <c r="G17" s="77">
        <v>353</v>
      </c>
      <c r="H17" s="77" t="s">
        <v>752</v>
      </c>
      <c r="I17" s="81" t="s">
        <v>753</v>
      </c>
      <c r="J17" s="77">
        <v>235</v>
      </c>
      <c r="K17" s="79">
        <v>0.98</v>
      </c>
      <c r="L17" s="77">
        <v>25</v>
      </c>
      <c r="M17" s="78">
        <v>7.0000000000000007E-2</v>
      </c>
      <c r="N17" s="77">
        <v>14</v>
      </c>
      <c r="O17" s="78">
        <v>0.14000000000000001</v>
      </c>
      <c r="P17" s="77">
        <v>85</v>
      </c>
      <c r="Q17" s="78">
        <v>0.24</v>
      </c>
      <c r="R17" s="77" t="s">
        <v>752</v>
      </c>
      <c r="S17" s="81" t="s">
        <v>753</v>
      </c>
    </row>
    <row r="18" spans="1:19" x14ac:dyDescent="0.25">
      <c r="A18" s="74" t="s">
        <v>166</v>
      </c>
      <c r="B18" s="75" t="s">
        <v>781</v>
      </c>
      <c r="C18" s="76" t="str">
        <f>VLOOKUP(A18,[1]ICS!A:F,3,FALSE)</f>
        <v xml:space="preserve">Norfolk and Waveny Partnership </v>
      </c>
      <c r="D18" s="76" t="s">
        <v>167</v>
      </c>
      <c r="E18" s="76" t="s">
        <v>168</v>
      </c>
      <c r="F18" s="76" t="str">
        <f>VLOOKUP(A18,[1]ICS!A:F,6,FALSE)</f>
        <v>England</v>
      </c>
      <c r="G18" s="77">
        <v>451</v>
      </c>
      <c r="H18" s="77">
        <v>17</v>
      </c>
      <c r="I18" s="80">
        <v>0.28999999999999998</v>
      </c>
      <c r="J18" s="77">
        <v>370</v>
      </c>
      <c r="K18" s="80">
        <v>1</v>
      </c>
      <c r="L18" s="77">
        <v>264</v>
      </c>
      <c r="M18" s="80">
        <v>0.59</v>
      </c>
      <c r="N18" s="77">
        <v>18</v>
      </c>
      <c r="O18" s="78">
        <v>0.13</v>
      </c>
      <c r="P18" s="77">
        <v>152</v>
      </c>
      <c r="Q18" s="78">
        <v>0.34</v>
      </c>
      <c r="R18" s="77" t="s">
        <v>752</v>
      </c>
      <c r="S18" s="81" t="s">
        <v>753</v>
      </c>
    </row>
    <row r="19" spans="1:19" x14ac:dyDescent="0.25">
      <c r="A19" s="74" t="s">
        <v>232</v>
      </c>
      <c r="B19" s="75" t="s">
        <v>781</v>
      </c>
      <c r="C19" s="76" t="str">
        <f>VLOOKUP(A19,[1]ICS!A:F,3,FALSE)</f>
        <v xml:space="preserve">Norfolk and Waveny Partnership </v>
      </c>
      <c r="D19" s="76" t="s">
        <v>233</v>
      </c>
      <c r="E19" s="76" t="s">
        <v>234</v>
      </c>
      <c r="F19" s="76" t="str">
        <f>VLOOKUP(A19,[1]ICS!A:F,6,FALSE)</f>
        <v>England</v>
      </c>
      <c r="G19" s="77">
        <v>510</v>
      </c>
      <c r="H19" s="77" t="s">
        <v>752</v>
      </c>
      <c r="I19" s="81" t="s">
        <v>753</v>
      </c>
      <c r="J19" s="77">
        <v>404</v>
      </c>
      <c r="K19" s="80">
        <v>1</v>
      </c>
      <c r="L19" s="77">
        <v>106</v>
      </c>
      <c r="M19" s="79">
        <v>0.21</v>
      </c>
      <c r="N19" s="77">
        <v>107</v>
      </c>
      <c r="O19" s="79">
        <v>0.7</v>
      </c>
      <c r="P19" s="77">
        <v>360</v>
      </c>
      <c r="Q19" s="79">
        <v>0.71</v>
      </c>
      <c r="R19" s="77" t="s">
        <v>752</v>
      </c>
      <c r="S19" s="81" t="s">
        <v>753</v>
      </c>
    </row>
    <row r="20" spans="1:19" x14ac:dyDescent="0.25">
      <c r="A20" s="74" t="s">
        <v>79</v>
      </c>
      <c r="B20" s="75" t="s">
        <v>781</v>
      </c>
      <c r="C20" s="76" t="str">
        <f>VLOOKUP(A20,[1]ICS!A:F,3,FALSE)</f>
        <v xml:space="preserve">Suffolk and North East Essex </v>
      </c>
      <c r="D20" s="76" t="s">
        <v>80</v>
      </c>
      <c r="E20" s="76" t="s">
        <v>81</v>
      </c>
      <c r="F20" s="76" t="str">
        <f>VLOOKUP(A20,[1]ICS!A:F,6,FALSE)</f>
        <v>England</v>
      </c>
      <c r="G20" s="77">
        <v>737</v>
      </c>
      <c r="H20" s="77">
        <v>7</v>
      </c>
      <c r="I20" s="79">
        <v>0.14000000000000001</v>
      </c>
      <c r="J20" s="77">
        <v>695</v>
      </c>
      <c r="K20" s="79">
        <v>0.99</v>
      </c>
      <c r="L20" s="77">
        <v>148</v>
      </c>
      <c r="M20" s="78">
        <v>0.2</v>
      </c>
      <c r="N20" s="77">
        <v>196</v>
      </c>
      <c r="O20" s="80">
        <v>0.78</v>
      </c>
      <c r="P20" s="77">
        <v>458</v>
      </c>
      <c r="Q20" s="79">
        <v>0.62</v>
      </c>
      <c r="R20" s="77">
        <v>190</v>
      </c>
      <c r="S20" s="79">
        <v>0.27</v>
      </c>
    </row>
    <row r="21" spans="1:19" x14ac:dyDescent="0.25">
      <c r="A21" s="74" t="s">
        <v>164</v>
      </c>
      <c r="B21" s="75" t="s">
        <v>781</v>
      </c>
      <c r="C21" s="76" t="str">
        <f>VLOOKUP(A21,[1]ICS!A:F,3,FALSE)</f>
        <v xml:space="preserve">Suffolk and North East Essex </v>
      </c>
      <c r="D21" s="76" t="s">
        <v>165</v>
      </c>
      <c r="E21" s="76" t="s">
        <v>81</v>
      </c>
      <c r="F21" s="76" t="str">
        <f>VLOOKUP(A21,[1]ICS!A:F,6,FALSE)</f>
        <v>England</v>
      </c>
      <c r="G21" s="77">
        <v>310</v>
      </c>
      <c r="H21" s="77" t="s">
        <v>752</v>
      </c>
      <c r="I21" s="81" t="s">
        <v>753</v>
      </c>
      <c r="J21" s="77">
        <v>308</v>
      </c>
      <c r="K21" s="80">
        <v>1</v>
      </c>
      <c r="L21" s="77">
        <v>191</v>
      </c>
      <c r="M21" s="80">
        <v>0.62</v>
      </c>
      <c r="N21" s="77">
        <v>105</v>
      </c>
      <c r="O21" s="80">
        <v>0.91</v>
      </c>
      <c r="P21" s="77">
        <v>192</v>
      </c>
      <c r="Q21" s="79">
        <v>0.62</v>
      </c>
      <c r="R21" s="77">
        <v>169</v>
      </c>
      <c r="S21" s="80">
        <v>0.56000000000000005</v>
      </c>
    </row>
    <row r="22" spans="1:19" x14ac:dyDescent="0.25">
      <c r="A22" s="74" t="s">
        <v>437</v>
      </c>
      <c r="B22" s="75" t="s">
        <v>781</v>
      </c>
      <c r="C22" s="76" t="str">
        <f>VLOOKUP(A22,[1]ICS!A:F,3,FALSE)</f>
        <v xml:space="preserve">Suffolk and North East Essex </v>
      </c>
      <c r="D22" s="76" t="s">
        <v>438</v>
      </c>
      <c r="E22" s="76" t="s">
        <v>439</v>
      </c>
      <c r="F22" s="76" t="str">
        <f>VLOOKUP(A22,[1]ICS!A:F,6,FALSE)</f>
        <v>England</v>
      </c>
      <c r="G22" s="77">
        <v>298</v>
      </c>
      <c r="H22" s="77">
        <v>8</v>
      </c>
      <c r="I22" s="80">
        <v>0.28999999999999998</v>
      </c>
      <c r="J22" s="77">
        <v>239</v>
      </c>
      <c r="K22" s="79">
        <v>0.99</v>
      </c>
      <c r="L22" s="77">
        <v>20</v>
      </c>
      <c r="M22" s="78">
        <v>7.0000000000000007E-2</v>
      </c>
      <c r="N22" s="77">
        <v>6</v>
      </c>
      <c r="O22" s="78">
        <v>0.1</v>
      </c>
      <c r="P22" s="77">
        <v>34</v>
      </c>
      <c r="Q22" s="78">
        <v>0.11</v>
      </c>
      <c r="R22" s="77">
        <v>0</v>
      </c>
      <c r="S22" s="78">
        <v>0</v>
      </c>
    </row>
    <row r="23" spans="1:19" x14ac:dyDescent="0.25">
      <c r="A23" s="74" t="s">
        <v>229</v>
      </c>
      <c r="B23" s="75" t="s">
        <v>782</v>
      </c>
      <c r="C23" s="76" t="str">
        <f>VLOOKUP(A23,[1]ICS!A:F,3,FALSE)</f>
        <v xml:space="preserve">North Central London Partners in health and care </v>
      </c>
      <c r="D23" s="76" t="s">
        <v>230</v>
      </c>
      <c r="E23" s="76" t="s">
        <v>231</v>
      </c>
      <c r="F23" s="76" t="str">
        <f>VLOOKUP(A23,[1]ICS!A:F,6,FALSE)</f>
        <v>England</v>
      </c>
      <c r="G23" s="77">
        <v>192</v>
      </c>
      <c r="H23" s="77" t="s">
        <v>752</v>
      </c>
      <c r="I23" s="81" t="s">
        <v>753</v>
      </c>
      <c r="J23" s="77">
        <v>131</v>
      </c>
      <c r="K23" s="79">
        <v>0.98</v>
      </c>
      <c r="L23" s="77" t="s">
        <v>752</v>
      </c>
      <c r="M23" s="81" t="s">
        <v>753</v>
      </c>
      <c r="N23" s="77" t="s">
        <v>752</v>
      </c>
      <c r="O23" s="81" t="s">
        <v>753</v>
      </c>
      <c r="P23" s="77">
        <v>24</v>
      </c>
      <c r="Q23" s="78">
        <v>0.12</v>
      </c>
      <c r="R23" s="77">
        <v>0</v>
      </c>
      <c r="S23" s="78">
        <v>0</v>
      </c>
    </row>
    <row r="24" spans="1:19" x14ac:dyDescent="0.25">
      <c r="A24" s="74" t="s">
        <v>30</v>
      </c>
      <c r="B24" s="75" t="s">
        <v>782</v>
      </c>
      <c r="C24" s="76" t="str">
        <f>VLOOKUP(A24,[1]ICS!A:F,3,FALSE)</f>
        <v xml:space="preserve">North Central London Partners in health and care </v>
      </c>
      <c r="D24" s="76" t="s">
        <v>31</v>
      </c>
      <c r="E24" s="76" t="s">
        <v>32</v>
      </c>
      <c r="F24" s="76" t="str">
        <f>VLOOKUP(A24,[1]ICS!A:F,6,FALSE)</f>
        <v>England</v>
      </c>
      <c r="G24" s="77">
        <v>357</v>
      </c>
      <c r="H24" s="77">
        <v>8</v>
      </c>
      <c r="I24" s="79">
        <v>0.17</v>
      </c>
      <c r="J24" s="77">
        <v>321</v>
      </c>
      <c r="K24" s="80">
        <v>1</v>
      </c>
      <c r="L24" s="77">
        <v>123</v>
      </c>
      <c r="M24" s="79">
        <v>0.34</v>
      </c>
      <c r="N24" s="77">
        <v>84</v>
      </c>
      <c r="O24" s="80">
        <v>0.84</v>
      </c>
      <c r="P24" s="77">
        <v>178</v>
      </c>
      <c r="Q24" s="79">
        <v>0.5</v>
      </c>
      <c r="R24" s="77">
        <v>101</v>
      </c>
      <c r="S24" s="79">
        <v>0.31</v>
      </c>
    </row>
    <row r="25" spans="1:19" x14ac:dyDescent="0.25">
      <c r="A25" s="74" t="s">
        <v>294</v>
      </c>
      <c r="B25" s="75" t="s">
        <v>782</v>
      </c>
      <c r="C25" s="76" t="str">
        <f>VLOOKUP(A25,[1]ICS!A:F,3,FALSE)</f>
        <v xml:space="preserve">North Central London Partners in health and care </v>
      </c>
      <c r="D25" s="76" t="s">
        <v>295</v>
      </c>
      <c r="E25" s="76" t="s">
        <v>32</v>
      </c>
      <c r="F25" s="76" t="str">
        <f>VLOOKUP(A25,[1]ICS!A:F,6,FALSE)</f>
        <v>England</v>
      </c>
      <c r="G25" s="77">
        <v>25</v>
      </c>
      <c r="H25" s="77">
        <v>0</v>
      </c>
      <c r="I25" s="78">
        <v>0</v>
      </c>
      <c r="J25" s="77">
        <v>21</v>
      </c>
      <c r="K25" s="80">
        <v>1</v>
      </c>
      <c r="L25" s="77">
        <v>14</v>
      </c>
      <c r="M25" s="79">
        <v>0.56000000000000005</v>
      </c>
      <c r="N25" s="77">
        <v>6</v>
      </c>
      <c r="O25" s="79">
        <v>0.6</v>
      </c>
      <c r="P25" s="77">
        <v>12</v>
      </c>
      <c r="Q25" s="79">
        <v>0.48</v>
      </c>
      <c r="R25" s="77">
        <v>0</v>
      </c>
      <c r="S25" s="78">
        <v>0</v>
      </c>
    </row>
    <row r="26" spans="1:19" x14ac:dyDescent="0.25">
      <c r="A26" s="74" t="s">
        <v>388</v>
      </c>
      <c r="B26" s="75" t="s">
        <v>782</v>
      </c>
      <c r="C26" s="76" t="str">
        <f>VLOOKUP(A26,[1]ICS!A:F,3,FALSE)</f>
        <v xml:space="preserve">North Central London Partners in health and care </v>
      </c>
      <c r="D26" s="76" t="s">
        <v>389</v>
      </c>
      <c r="E26" s="76" t="s">
        <v>390</v>
      </c>
      <c r="F26" s="76" t="str">
        <f>VLOOKUP(A26,[1]ICS!A:F,6,FALSE)</f>
        <v>England</v>
      </c>
      <c r="G26" s="77">
        <v>260</v>
      </c>
      <c r="H26" s="77">
        <v>7</v>
      </c>
      <c r="I26" s="80">
        <v>0.2</v>
      </c>
      <c r="J26" s="77">
        <v>188</v>
      </c>
      <c r="K26" s="80">
        <v>1</v>
      </c>
      <c r="L26" s="77">
        <v>69</v>
      </c>
      <c r="M26" s="79">
        <v>0.27</v>
      </c>
      <c r="N26" s="77">
        <v>22</v>
      </c>
      <c r="O26" s="78">
        <v>0.24</v>
      </c>
      <c r="P26" s="77">
        <v>154</v>
      </c>
      <c r="Q26" s="79">
        <v>0.59</v>
      </c>
      <c r="R26" s="77">
        <v>64</v>
      </c>
      <c r="S26" s="79">
        <v>0.25</v>
      </c>
    </row>
    <row r="27" spans="1:19" x14ac:dyDescent="0.25">
      <c r="A27" s="74" t="s">
        <v>421</v>
      </c>
      <c r="B27" s="75" t="s">
        <v>782</v>
      </c>
      <c r="C27" s="76" t="str">
        <f>VLOOKUP(A27,[1]ICS!A:F,3,FALSE)</f>
        <v xml:space="preserve">North Central London Partners in health and care </v>
      </c>
      <c r="D27" s="76" t="s">
        <v>422</v>
      </c>
      <c r="E27" s="76" t="s">
        <v>423</v>
      </c>
      <c r="F27" s="76" t="str">
        <f>VLOOKUP(A27,[1]ICS!A:F,6,FALSE)</f>
        <v>England</v>
      </c>
      <c r="G27" s="77">
        <v>195</v>
      </c>
      <c r="H27" s="77" t="s">
        <v>752</v>
      </c>
      <c r="I27" s="81" t="s">
        <v>753</v>
      </c>
      <c r="J27" s="77">
        <v>184</v>
      </c>
      <c r="K27" s="78">
        <v>0.97</v>
      </c>
      <c r="L27" s="77">
        <v>159</v>
      </c>
      <c r="M27" s="80">
        <v>0.82</v>
      </c>
      <c r="N27" s="77">
        <v>70</v>
      </c>
      <c r="O27" s="79">
        <v>0.65</v>
      </c>
      <c r="P27" s="77">
        <v>147</v>
      </c>
      <c r="Q27" s="80">
        <v>0.75</v>
      </c>
      <c r="R27" s="77">
        <v>46</v>
      </c>
      <c r="S27" s="79">
        <v>0.24</v>
      </c>
    </row>
    <row r="28" spans="1:19" x14ac:dyDescent="0.25">
      <c r="A28" s="74" t="s">
        <v>171</v>
      </c>
      <c r="B28" s="75" t="s">
        <v>782</v>
      </c>
      <c r="C28" s="76" t="str">
        <f>VLOOKUP(A28,[1]ICS!A:F,3,FALSE)</f>
        <v xml:space="preserve">North East London Health &amp; Care Partnership </v>
      </c>
      <c r="D28" s="76" t="s">
        <v>172</v>
      </c>
      <c r="E28" s="76" t="s">
        <v>173</v>
      </c>
      <c r="F28" s="76" t="str">
        <f>VLOOKUP(A28,[1]ICS!A:F,6,FALSE)</f>
        <v>England</v>
      </c>
      <c r="G28" s="77">
        <v>328</v>
      </c>
      <c r="H28" s="77" t="s">
        <v>752</v>
      </c>
      <c r="I28" s="81" t="s">
        <v>753</v>
      </c>
      <c r="J28" s="77">
        <v>314</v>
      </c>
      <c r="K28" s="80">
        <v>1</v>
      </c>
      <c r="L28" s="77">
        <v>148</v>
      </c>
      <c r="M28" s="79">
        <v>0.45</v>
      </c>
      <c r="N28" s="77">
        <v>88</v>
      </c>
      <c r="O28" s="80">
        <v>0.8</v>
      </c>
      <c r="P28" s="77">
        <v>132</v>
      </c>
      <c r="Q28" s="78">
        <v>0.4</v>
      </c>
      <c r="R28" s="77">
        <v>110</v>
      </c>
      <c r="S28" s="79">
        <v>0.35</v>
      </c>
    </row>
    <row r="29" spans="1:19" x14ac:dyDescent="0.25">
      <c r="A29" s="74" t="s">
        <v>251</v>
      </c>
      <c r="B29" s="75" t="s">
        <v>782</v>
      </c>
      <c r="C29" s="76" t="str">
        <f>VLOOKUP(A29,[1]ICS!A:F,3,FALSE)</f>
        <v xml:space="preserve">North East London Health &amp; Care Partnership </v>
      </c>
      <c r="D29" s="76" t="s">
        <v>252</v>
      </c>
      <c r="E29" s="76" t="s">
        <v>173</v>
      </c>
      <c r="F29" s="76" t="str">
        <f>VLOOKUP(A29,[1]ICS!A:F,6,FALSE)</f>
        <v>England</v>
      </c>
      <c r="G29" s="77">
        <v>627</v>
      </c>
      <c r="H29" s="77">
        <v>31</v>
      </c>
      <c r="I29" s="80">
        <v>0.27</v>
      </c>
      <c r="J29" s="77">
        <v>603</v>
      </c>
      <c r="K29" s="80">
        <v>1</v>
      </c>
      <c r="L29" s="77">
        <v>305</v>
      </c>
      <c r="M29" s="79">
        <v>0.49</v>
      </c>
      <c r="N29" s="77">
        <v>148</v>
      </c>
      <c r="O29" s="80">
        <v>0.92</v>
      </c>
      <c r="P29" s="77">
        <v>385</v>
      </c>
      <c r="Q29" s="79">
        <v>0.61</v>
      </c>
      <c r="R29" s="77">
        <v>278</v>
      </c>
      <c r="S29" s="80">
        <v>0.47</v>
      </c>
    </row>
    <row r="30" spans="1:19" x14ac:dyDescent="0.25">
      <c r="A30" s="74" t="s">
        <v>155</v>
      </c>
      <c r="B30" s="75" t="s">
        <v>782</v>
      </c>
      <c r="C30" s="76" t="str">
        <f>VLOOKUP(A30,[1]ICS!A:F,3,FALSE)</f>
        <v xml:space="preserve">North East London Health &amp; Care Partnership </v>
      </c>
      <c r="D30" s="76" t="s">
        <v>156</v>
      </c>
      <c r="E30" s="76" t="s">
        <v>157</v>
      </c>
      <c r="F30" s="76" t="str">
        <f>VLOOKUP(A30,[1]ICS!A:F,6,FALSE)</f>
        <v>England</v>
      </c>
      <c r="G30" s="77">
        <v>318</v>
      </c>
      <c r="H30" s="77">
        <v>5</v>
      </c>
      <c r="I30" s="80">
        <v>0.21</v>
      </c>
      <c r="J30" s="77">
        <v>143</v>
      </c>
      <c r="K30" s="80">
        <v>1</v>
      </c>
      <c r="L30" s="77">
        <v>185</v>
      </c>
      <c r="M30" s="79">
        <v>0.57999999999999996</v>
      </c>
      <c r="N30" s="77">
        <v>113</v>
      </c>
      <c r="O30" s="79">
        <v>0.65</v>
      </c>
      <c r="P30" s="77">
        <v>288</v>
      </c>
      <c r="Q30" s="80">
        <v>0.91</v>
      </c>
      <c r="R30" s="77">
        <v>169</v>
      </c>
      <c r="S30" s="80">
        <v>0.56000000000000005</v>
      </c>
    </row>
    <row r="31" spans="1:19" x14ac:dyDescent="0.25">
      <c r="A31" s="74" t="s">
        <v>430</v>
      </c>
      <c r="B31" s="75" t="s">
        <v>782</v>
      </c>
      <c r="C31" s="76" t="str">
        <f>VLOOKUP(A31,[1]ICS!A:F,3,FALSE)</f>
        <v>North West London Integrated Care System</v>
      </c>
      <c r="D31" s="76" t="s">
        <v>431</v>
      </c>
      <c r="E31" s="76" t="s">
        <v>413</v>
      </c>
      <c r="F31" s="76" t="str">
        <f>VLOOKUP(A31,[1]ICS!A:F,6,FALSE)</f>
        <v>England</v>
      </c>
      <c r="G31" s="77">
        <v>443</v>
      </c>
      <c r="H31" s="77">
        <v>14</v>
      </c>
      <c r="I31" s="80">
        <v>0.26</v>
      </c>
      <c r="J31" s="77">
        <v>251</v>
      </c>
      <c r="K31" s="80">
        <v>1</v>
      </c>
      <c r="L31" s="77">
        <v>165</v>
      </c>
      <c r="M31" s="79">
        <v>0.37</v>
      </c>
      <c r="N31" s="77">
        <v>106</v>
      </c>
      <c r="O31" s="79">
        <v>0.63</v>
      </c>
      <c r="P31" s="77">
        <v>272</v>
      </c>
      <c r="Q31" s="79">
        <v>0.61</v>
      </c>
      <c r="R31" s="77">
        <v>196</v>
      </c>
      <c r="S31" s="80">
        <v>0.47</v>
      </c>
    </row>
    <row r="32" spans="1:19" x14ac:dyDescent="0.25">
      <c r="A32" s="74" t="s">
        <v>411</v>
      </c>
      <c r="B32" s="75" t="s">
        <v>782</v>
      </c>
      <c r="C32" s="76" t="str">
        <f>VLOOKUP(A32,[1]ICS!A:F,3,FALSE)</f>
        <v xml:space="preserve">North West London Integrated Care System </v>
      </c>
      <c r="D32" s="76" t="s">
        <v>412</v>
      </c>
      <c r="E32" s="76" t="s">
        <v>413</v>
      </c>
      <c r="F32" s="76" t="str">
        <f>VLOOKUP(A32,[1]ICS!A:F,6,FALSE)</f>
        <v>England</v>
      </c>
      <c r="G32" s="77">
        <v>306</v>
      </c>
      <c r="H32" s="77">
        <v>13</v>
      </c>
      <c r="I32" s="80">
        <v>0.26</v>
      </c>
      <c r="J32" s="77">
        <v>120</v>
      </c>
      <c r="K32" s="80">
        <v>1</v>
      </c>
      <c r="L32" s="77">
        <v>46</v>
      </c>
      <c r="M32" s="78">
        <v>0.15</v>
      </c>
      <c r="N32" s="77">
        <v>51</v>
      </c>
      <c r="O32" s="79">
        <v>0.5</v>
      </c>
      <c r="P32" s="77">
        <v>178</v>
      </c>
      <c r="Q32" s="79">
        <v>0.57999999999999996</v>
      </c>
      <c r="R32" s="77">
        <v>62</v>
      </c>
      <c r="S32" s="79">
        <v>0.21</v>
      </c>
    </row>
    <row r="33" spans="1:19" x14ac:dyDescent="0.25">
      <c r="A33" s="74" t="s">
        <v>61</v>
      </c>
      <c r="B33" s="75" t="s">
        <v>782</v>
      </c>
      <c r="C33" s="76" t="str">
        <f>VLOOKUP(A33,[1]ICS!A:F,3,FALSE)</f>
        <v xml:space="preserve">North West London Integrated Care System </v>
      </c>
      <c r="D33" s="76" t="s">
        <v>62</v>
      </c>
      <c r="E33" s="76" t="s">
        <v>63</v>
      </c>
      <c r="F33" s="76" t="str">
        <f>VLOOKUP(A33,[1]ICS!A:F,6,FALSE)</f>
        <v>England</v>
      </c>
      <c r="G33" s="77">
        <v>151</v>
      </c>
      <c r="H33" s="77" t="s">
        <v>752</v>
      </c>
      <c r="I33" s="81" t="s">
        <v>753</v>
      </c>
      <c r="J33" s="77">
        <v>100</v>
      </c>
      <c r="K33" s="79">
        <v>0.98</v>
      </c>
      <c r="L33" s="77">
        <v>105</v>
      </c>
      <c r="M33" s="80">
        <v>0.7</v>
      </c>
      <c r="N33" s="77">
        <v>44</v>
      </c>
      <c r="O33" s="79">
        <v>0.56000000000000005</v>
      </c>
      <c r="P33" s="77">
        <v>87</v>
      </c>
      <c r="Q33" s="79">
        <v>0.57999999999999996</v>
      </c>
      <c r="R33" s="77">
        <v>87</v>
      </c>
      <c r="S33" s="80">
        <v>0.57999999999999996</v>
      </c>
    </row>
    <row r="34" spans="1:19" x14ac:dyDescent="0.25">
      <c r="A34" s="74" t="s">
        <v>371</v>
      </c>
      <c r="B34" s="75" t="s">
        <v>782</v>
      </c>
      <c r="C34" s="76" t="str">
        <f>VLOOKUP(A34,[1]ICS!A:F,3,FALSE)</f>
        <v xml:space="preserve">North West London Integrated Care System </v>
      </c>
      <c r="D34" s="76" t="s">
        <v>372</v>
      </c>
      <c r="E34" s="76" t="s">
        <v>63</v>
      </c>
      <c r="F34" s="76" t="str">
        <f>VLOOKUP(A34,[1]ICS!A:F,6,FALSE)</f>
        <v>England</v>
      </c>
      <c r="G34" s="77">
        <v>224</v>
      </c>
      <c r="H34" s="77">
        <v>10</v>
      </c>
      <c r="I34" s="80">
        <v>0.33</v>
      </c>
      <c r="J34" s="77">
        <v>141</v>
      </c>
      <c r="K34" s="80">
        <v>1</v>
      </c>
      <c r="L34" s="77">
        <v>121</v>
      </c>
      <c r="M34" s="79">
        <v>0.54</v>
      </c>
      <c r="N34" s="77">
        <v>69</v>
      </c>
      <c r="O34" s="79">
        <v>0.68</v>
      </c>
      <c r="P34" s="77">
        <v>157</v>
      </c>
      <c r="Q34" s="79">
        <v>0.7</v>
      </c>
      <c r="R34" s="77">
        <v>93</v>
      </c>
      <c r="S34" s="79">
        <v>0.42</v>
      </c>
    </row>
    <row r="35" spans="1:19" x14ac:dyDescent="0.25">
      <c r="A35" s="74" t="s">
        <v>101</v>
      </c>
      <c r="B35" s="75" t="s">
        <v>782</v>
      </c>
      <c r="C35" s="76" t="str">
        <f>VLOOKUP(A35,[1]ICS!A:F,3,FALSE)</f>
        <v xml:space="preserve">North West London Integrated Care System </v>
      </c>
      <c r="D35" s="76" t="s">
        <v>102</v>
      </c>
      <c r="E35" s="76" t="s">
        <v>103</v>
      </c>
      <c r="F35" s="76" t="str">
        <f>VLOOKUP(A35,[1]ICS!A:F,6,FALSE)</f>
        <v>England</v>
      </c>
      <c r="G35" s="77">
        <v>339</v>
      </c>
      <c r="H35" s="77">
        <v>6</v>
      </c>
      <c r="I35" s="79">
        <v>0.16</v>
      </c>
      <c r="J35" s="77">
        <v>303</v>
      </c>
      <c r="K35" s="80">
        <v>1</v>
      </c>
      <c r="L35" s="77">
        <v>201</v>
      </c>
      <c r="M35" s="80">
        <v>0.59</v>
      </c>
      <c r="N35" s="77">
        <v>76</v>
      </c>
      <c r="O35" s="79">
        <v>0.57999999999999996</v>
      </c>
      <c r="P35" s="77">
        <v>209</v>
      </c>
      <c r="Q35" s="79">
        <v>0.62</v>
      </c>
      <c r="R35" s="77">
        <v>0</v>
      </c>
      <c r="S35" s="78">
        <v>0</v>
      </c>
    </row>
    <row r="36" spans="1:19" x14ac:dyDescent="0.25">
      <c r="A36" s="74" t="s">
        <v>235</v>
      </c>
      <c r="B36" s="75" t="s">
        <v>782</v>
      </c>
      <c r="C36" s="76" t="str">
        <f>VLOOKUP(A36,[1]ICS!A:F,3,FALSE)</f>
        <v xml:space="preserve">North West London Integrated Care System </v>
      </c>
      <c r="D36" s="76" t="s">
        <v>236</v>
      </c>
      <c r="E36" s="76" t="s">
        <v>103</v>
      </c>
      <c r="F36" s="76" t="str">
        <f>VLOOKUP(A36,[1]ICS!A:F,6,FALSE)</f>
        <v>England</v>
      </c>
      <c r="G36" s="77">
        <v>295</v>
      </c>
      <c r="H36" s="77">
        <v>10</v>
      </c>
      <c r="I36" s="80">
        <v>0.25</v>
      </c>
      <c r="J36" s="77">
        <v>242</v>
      </c>
      <c r="K36" s="79">
        <v>0.99</v>
      </c>
      <c r="L36" s="77">
        <v>115</v>
      </c>
      <c r="M36" s="79">
        <v>0.39</v>
      </c>
      <c r="N36" s="77">
        <v>21</v>
      </c>
      <c r="O36" s="78">
        <v>0.3</v>
      </c>
      <c r="P36" s="77">
        <v>200</v>
      </c>
      <c r="Q36" s="79">
        <v>0.68</v>
      </c>
      <c r="R36" s="77" t="s">
        <v>752</v>
      </c>
      <c r="S36" s="81" t="s">
        <v>753</v>
      </c>
    </row>
    <row r="37" spans="1:19" x14ac:dyDescent="0.25">
      <c r="A37" s="74" t="s">
        <v>522</v>
      </c>
      <c r="B37" s="75" t="s">
        <v>782</v>
      </c>
      <c r="C37" s="76" t="str">
        <f>VLOOKUP(A37,[1]ICS!A:F,3,FALSE)</f>
        <v xml:space="preserve">North West London Integrated Care System </v>
      </c>
      <c r="D37" s="76" t="s">
        <v>523</v>
      </c>
      <c r="E37" s="76" t="s">
        <v>521</v>
      </c>
      <c r="F37" s="76" t="str">
        <f>VLOOKUP(A37,[1]ICS!A:F,6,FALSE)</f>
        <v>England</v>
      </c>
      <c r="G37" s="77">
        <v>185</v>
      </c>
      <c r="H37" s="77">
        <v>0</v>
      </c>
      <c r="I37" s="78">
        <v>0</v>
      </c>
      <c r="J37" s="77">
        <v>89</v>
      </c>
      <c r="K37" s="78">
        <v>0.97</v>
      </c>
      <c r="L37" s="77">
        <v>119</v>
      </c>
      <c r="M37" s="80">
        <v>0.64</v>
      </c>
      <c r="N37" s="77">
        <v>24</v>
      </c>
      <c r="O37" s="79">
        <v>0.38</v>
      </c>
      <c r="P37" s="77">
        <v>108</v>
      </c>
      <c r="Q37" s="79">
        <v>0.57999999999999996</v>
      </c>
      <c r="R37" s="77">
        <v>0</v>
      </c>
      <c r="S37" s="78">
        <v>0</v>
      </c>
    </row>
    <row r="38" spans="1:19" x14ac:dyDescent="0.25">
      <c r="A38" s="74" t="s">
        <v>98</v>
      </c>
      <c r="B38" s="75" t="s">
        <v>782</v>
      </c>
      <c r="C38" s="76" t="str">
        <f>VLOOKUP(A38,[1]ICS!A:F,3,FALSE)</f>
        <v xml:space="preserve">Our Healthier South East London </v>
      </c>
      <c r="D38" s="76" t="s">
        <v>99</v>
      </c>
      <c r="E38" s="76" t="s">
        <v>100</v>
      </c>
      <c r="F38" s="76" t="str">
        <f>VLOOKUP(A38,[1]ICS!A:F,6,FALSE)</f>
        <v>England</v>
      </c>
      <c r="G38" s="77">
        <v>498</v>
      </c>
      <c r="H38" s="77">
        <v>14</v>
      </c>
      <c r="I38" s="79">
        <v>0.17</v>
      </c>
      <c r="J38" s="77">
        <v>376</v>
      </c>
      <c r="K38" s="79">
        <v>0.99</v>
      </c>
      <c r="L38" s="77">
        <v>134</v>
      </c>
      <c r="M38" s="79">
        <v>0.27</v>
      </c>
      <c r="N38" s="77">
        <v>98</v>
      </c>
      <c r="O38" s="79">
        <v>0.65</v>
      </c>
      <c r="P38" s="77">
        <v>295</v>
      </c>
      <c r="Q38" s="79">
        <v>0.59</v>
      </c>
      <c r="R38" s="77">
        <v>24</v>
      </c>
      <c r="S38" s="79">
        <v>0.05</v>
      </c>
    </row>
    <row r="39" spans="1:19" x14ac:dyDescent="0.25">
      <c r="A39" s="74" t="s">
        <v>368</v>
      </c>
      <c r="B39" s="75" t="s">
        <v>782</v>
      </c>
      <c r="C39" s="76" t="str">
        <f>VLOOKUP(A39,[1]ICS!A:F,3,FALSE)</f>
        <v xml:space="preserve">Our Healthier South East London </v>
      </c>
      <c r="D39" s="76" t="s">
        <v>369</v>
      </c>
      <c r="E39" s="76" t="s">
        <v>370</v>
      </c>
      <c r="F39" s="76" t="str">
        <f>VLOOKUP(A39,[1]ICS!A:F,6,FALSE)</f>
        <v>England</v>
      </c>
      <c r="G39" s="77">
        <v>386</v>
      </c>
      <c r="H39" s="77">
        <v>16</v>
      </c>
      <c r="I39" s="80">
        <v>0.26</v>
      </c>
      <c r="J39" s="77">
        <v>177</v>
      </c>
      <c r="K39" s="79">
        <v>0.99</v>
      </c>
      <c r="L39" s="77">
        <v>250</v>
      </c>
      <c r="M39" s="80">
        <v>0.65</v>
      </c>
      <c r="N39" s="77">
        <v>118</v>
      </c>
      <c r="O39" s="80">
        <v>0.77</v>
      </c>
      <c r="P39" s="77">
        <v>330</v>
      </c>
      <c r="Q39" s="80">
        <v>0.85</v>
      </c>
      <c r="R39" s="77">
        <v>171</v>
      </c>
      <c r="S39" s="79">
        <v>0.46</v>
      </c>
    </row>
    <row r="40" spans="1:19" x14ac:dyDescent="0.25">
      <c r="A40" s="74" t="s">
        <v>169</v>
      </c>
      <c r="B40" s="75" t="s">
        <v>782</v>
      </c>
      <c r="C40" s="76" t="str">
        <f>VLOOKUP(A40,[1]ICS!A:F,3,FALSE)</f>
        <v xml:space="preserve">Our Healthier South East London </v>
      </c>
      <c r="D40" s="76" t="s">
        <v>170</v>
      </c>
      <c r="E40" s="76" t="s">
        <v>51</v>
      </c>
      <c r="F40" s="76" t="str">
        <f>VLOOKUP(A40,[1]ICS!A:F,6,FALSE)</f>
        <v>England</v>
      </c>
      <c r="G40" s="77">
        <v>187</v>
      </c>
      <c r="H40" s="77" t="s">
        <v>752</v>
      </c>
      <c r="I40" s="81" t="s">
        <v>753</v>
      </c>
      <c r="J40" s="77">
        <v>84</v>
      </c>
      <c r="K40" s="79">
        <v>0.99</v>
      </c>
      <c r="L40" s="77">
        <v>147</v>
      </c>
      <c r="M40" s="80">
        <v>0.79</v>
      </c>
      <c r="N40" s="77">
        <v>83</v>
      </c>
      <c r="O40" s="80">
        <v>0.89</v>
      </c>
      <c r="P40" s="77">
        <v>131</v>
      </c>
      <c r="Q40" s="79">
        <v>0.7</v>
      </c>
      <c r="R40" s="77">
        <v>118</v>
      </c>
      <c r="S40" s="80">
        <v>0.64</v>
      </c>
    </row>
    <row r="41" spans="1:19" x14ac:dyDescent="0.25">
      <c r="A41" s="74" t="s">
        <v>49</v>
      </c>
      <c r="B41" s="75" t="s">
        <v>782</v>
      </c>
      <c r="C41" s="76" t="str">
        <f>VLOOKUP(A41,[1]ICS!A:F,3,FALSE)</f>
        <v xml:space="preserve">Our Healthier South East London </v>
      </c>
      <c r="D41" s="76" t="s">
        <v>50</v>
      </c>
      <c r="E41" s="76" t="s">
        <v>51</v>
      </c>
      <c r="F41" s="76" t="str">
        <f>VLOOKUP(A41,[1]ICS!A:F,6,FALSE)</f>
        <v>England</v>
      </c>
      <c r="G41" s="77">
        <v>212</v>
      </c>
      <c r="H41" s="77">
        <v>6</v>
      </c>
      <c r="I41" s="80">
        <v>0.55000000000000004</v>
      </c>
      <c r="J41" s="77">
        <v>114</v>
      </c>
      <c r="K41" s="80">
        <v>1</v>
      </c>
      <c r="L41" s="77">
        <v>146</v>
      </c>
      <c r="M41" s="80">
        <v>0.69</v>
      </c>
      <c r="N41" s="77">
        <v>31</v>
      </c>
      <c r="O41" s="79">
        <v>0.6</v>
      </c>
      <c r="P41" s="77">
        <v>163</v>
      </c>
      <c r="Q41" s="80">
        <v>0.77</v>
      </c>
      <c r="R41" s="77">
        <v>17</v>
      </c>
      <c r="S41" s="79">
        <v>0.08</v>
      </c>
    </row>
    <row r="42" spans="1:19" x14ac:dyDescent="0.25">
      <c r="A42" s="74" t="s">
        <v>143</v>
      </c>
      <c r="B42" s="75" t="s">
        <v>782</v>
      </c>
      <c r="C42" s="76" t="str">
        <f>VLOOKUP(A42,[1]ICS!A:F,3,FALSE)</f>
        <v xml:space="preserve">Our Healthier South East London </v>
      </c>
      <c r="D42" s="76" t="s">
        <v>144</v>
      </c>
      <c r="E42" s="76" t="s">
        <v>145</v>
      </c>
      <c r="F42" s="76" t="str">
        <f>VLOOKUP(A42,[1]ICS!A:F,6,FALSE)</f>
        <v>England</v>
      </c>
      <c r="G42" s="77">
        <v>429</v>
      </c>
      <c r="H42" s="77">
        <v>9</v>
      </c>
      <c r="I42" s="79">
        <v>0.19</v>
      </c>
      <c r="J42" s="77">
        <v>117</v>
      </c>
      <c r="K42" s="78">
        <v>0.94</v>
      </c>
      <c r="L42" s="77">
        <v>113</v>
      </c>
      <c r="M42" s="79">
        <v>0.26</v>
      </c>
      <c r="N42" s="77">
        <v>24</v>
      </c>
      <c r="O42" s="78">
        <v>0.17</v>
      </c>
      <c r="P42" s="77">
        <v>126</v>
      </c>
      <c r="Q42" s="78">
        <v>0.28999999999999998</v>
      </c>
      <c r="R42" s="77">
        <v>62</v>
      </c>
      <c r="S42" s="79">
        <v>0.15</v>
      </c>
    </row>
    <row r="43" spans="1:19" x14ac:dyDescent="0.25">
      <c r="A43" s="74" t="s">
        <v>185</v>
      </c>
      <c r="B43" s="75" t="s">
        <v>782</v>
      </c>
      <c r="C43" s="76" t="str">
        <f>VLOOKUP(A43,[1]ICS!A:F,3,FALSE)</f>
        <v xml:space="preserve">Our Healthier South East London </v>
      </c>
      <c r="D43" s="76" t="s">
        <v>186</v>
      </c>
      <c r="E43" s="76" t="s">
        <v>145</v>
      </c>
      <c r="F43" s="76" t="str">
        <f>VLOOKUP(A43,[1]ICS!A:F,6,FALSE)</f>
        <v>England</v>
      </c>
      <c r="G43" s="77">
        <v>184</v>
      </c>
      <c r="H43" s="77" t="s">
        <v>752</v>
      </c>
      <c r="I43" s="80">
        <v>0.33</v>
      </c>
      <c r="J43" s="77">
        <v>131</v>
      </c>
      <c r="K43" s="79">
        <v>0.99</v>
      </c>
      <c r="L43" s="77">
        <v>16</v>
      </c>
      <c r="M43" s="78">
        <v>0.09</v>
      </c>
      <c r="N43" s="77">
        <v>39</v>
      </c>
      <c r="O43" s="79">
        <v>0.65</v>
      </c>
      <c r="P43" s="77">
        <v>101</v>
      </c>
      <c r="Q43" s="79">
        <v>0.55000000000000004</v>
      </c>
      <c r="R43" s="77">
        <v>12</v>
      </c>
      <c r="S43" s="79">
        <v>7.0000000000000007E-2</v>
      </c>
    </row>
    <row r="44" spans="1:19" x14ac:dyDescent="0.25">
      <c r="A44" s="74" t="s">
        <v>82</v>
      </c>
      <c r="B44" s="75" t="s">
        <v>782</v>
      </c>
      <c r="C44" s="76" t="str">
        <f>VLOOKUP(A44,[1]ICS!A:F,3,FALSE)</f>
        <v xml:space="preserve">South West London Health and Care Partnership </v>
      </c>
      <c r="D44" s="76" t="s">
        <v>83</v>
      </c>
      <c r="E44" s="76" t="s">
        <v>84</v>
      </c>
      <c r="F44" s="76" t="str">
        <f>VLOOKUP(A44,[1]ICS!A:F,6,FALSE)</f>
        <v>England</v>
      </c>
      <c r="G44" s="77">
        <v>439</v>
      </c>
      <c r="H44" s="77">
        <v>13</v>
      </c>
      <c r="I44" s="80">
        <v>0.25</v>
      </c>
      <c r="J44" s="77">
        <v>305</v>
      </c>
      <c r="K44" s="79">
        <v>0.98</v>
      </c>
      <c r="L44" s="77">
        <v>256</v>
      </c>
      <c r="M44" s="79">
        <v>0.57999999999999996</v>
      </c>
      <c r="N44" s="77">
        <v>155</v>
      </c>
      <c r="O44" s="80">
        <v>0.92</v>
      </c>
      <c r="P44" s="77">
        <v>361</v>
      </c>
      <c r="Q44" s="80">
        <v>0.82</v>
      </c>
      <c r="R44" s="77">
        <v>349</v>
      </c>
      <c r="S44" s="80">
        <v>0.85</v>
      </c>
    </row>
    <row r="45" spans="1:19" x14ac:dyDescent="0.25">
      <c r="A45" s="74" t="s">
        <v>107</v>
      </c>
      <c r="B45" s="75" t="s">
        <v>782</v>
      </c>
      <c r="C45" s="76" t="str">
        <f>VLOOKUP(A45,[1]ICS!A:F,3,FALSE)</f>
        <v xml:space="preserve">South West London Health and Care Partnership </v>
      </c>
      <c r="D45" s="76" t="s">
        <v>108</v>
      </c>
      <c r="E45" s="76" t="s">
        <v>109</v>
      </c>
      <c r="F45" s="76" t="str">
        <f>VLOOKUP(A45,[1]ICS!A:F,6,FALSE)</f>
        <v>England</v>
      </c>
      <c r="G45" s="77">
        <v>71</v>
      </c>
      <c r="H45" s="77" t="s">
        <v>752</v>
      </c>
      <c r="I45" s="81" t="s">
        <v>753</v>
      </c>
      <c r="J45" s="77">
        <v>48</v>
      </c>
      <c r="K45" s="78">
        <v>0.92</v>
      </c>
      <c r="L45" s="77">
        <v>33</v>
      </c>
      <c r="M45" s="79">
        <v>0.46</v>
      </c>
      <c r="N45" s="77">
        <v>8</v>
      </c>
      <c r="O45" s="79">
        <v>0.62</v>
      </c>
      <c r="P45" s="77">
        <v>54</v>
      </c>
      <c r="Q45" s="80">
        <v>0.76</v>
      </c>
      <c r="R45" s="77" t="s">
        <v>752</v>
      </c>
      <c r="S45" s="81" t="s">
        <v>753</v>
      </c>
    </row>
    <row r="46" spans="1:19" x14ac:dyDescent="0.25">
      <c r="A46" s="74" t="s">
        <v>180</v>
      </c>
      <c r="B46" s="75" t="s">
        <v>782</v>
      </c>
      <c r="C46" s="76" t="str">
        <f>VLOOKUP(A46,[1]ICS!A:F,3,FALSE)</f>
        <v xml:space="preserve">South West London Health and Care Partnership </v>
      </c>
      <c r="D46" s="76" t="s">
        <v>181</v>
      </c>
      <c r="E46" s="76" t="s">
        <v>182</v>
      </c>
      <c r="F46" s="76" t="str">
        <f>VLOOKUP(A46,[1]ICS!A:F,6,FALSE)</f>
        <v>England</v>
      </c>
      <c r="G46" s="77">
        <v>275</v>
      </c>
      <c r="H46" s="77" t="s">
        <v>752</v>
      </c>
      <c r="I46" s="81" t="s">
        <v>753</v>
      </c>
      <c r="J46" s="77">
        <v>150</v>
      </c>
      <c r="K46" s="80">
        <v>1</v>
      </c>
      <c r="L46" s="77">
        <v>139</v>
      </c>
      <c r="M46" s="79">
        <v>0.51</v>
      </c>
      <c r="N46" s="77">
        <v>32</v>
      </c>
      <c r="O46" s="79">
        <v>0.36</v>
      </c>
      <c r="P46" s="77">
        <v>170</v>
      </c>
      <c r="Q46" s="79">
        <v>0.62</v>
      </c>
      <c r="R46" s="77">
        <v>24</v>
      </c>
      <c r="S46" s="79">
        <v>0.09</v>
      </c>
    </row>
    <row r="47" spans="1:19" x14ac:dyDescent="0.25">
      <c r="A47" s="74" t="s">
        <v>344</v>
      </c>
      <c r="B47" s="75" t="s">
        <v>782</v>
      </c>
      <c r="C47" s="76" t="str">
        <f>VLOOKUP(A47,[1]ICS!A:F,3,FALSE)</f>
        <v xml:space="preserve">South West London Health and Care Partnership </v>
      </c>
      <c r="D47" s="76" t="s">
        <v>345</v>
      </c>
      <c r="E47" s="76" t="s">
        <v>109</v>
      </c>
      <c r="F47" s="76" t="str">
        <f>VLOOKUP(A47,[1]ICS!A:F,6,FALSE)</f>
        <v>England</v>
      </c>
      <c r="G47" s="77">
        <v>68</v>
      </c>
      <c r="H47" s="77">
        <v>0</v>
      </c>
      <c r="I47" s="78">
        <v>0</v>
      </c>
      <c r="J47" s="77">
        <v>61</v>
      </c>
      <c r="K47" s="80">
        <v>1</v>
      </c>
      <c r="L47" s="77">
        <v>28</v>
      </c>
      <c r="M47" s="79">
        <v>0.41</v>
      </c>
      <c r="N47" s="77">
        <v>9</v>
      </c>
      <c r="O47" s="79">
        <v>0.5</v>
      </c>
      <c r="P47" s="77">
        <v>43</v>
      </c>
      <c r="Q47" s="79">
        <v>0.63</v>
      </c>
      <c r="R47" s="77">
        <v>17</v>
      </c>
      <c r="S47" s="79">
        <v>0.25</v>
      </c>
    </row>
    <row r="48" spans="1:19" x14ac:dyDescent="0.25">
      <c r="A48" s="74" t="s">
        <v>126</v>
      </c>
      <c r="B48" s="75" t="s">
        <v>782</v>
      </c>
      <c r="C48" s="76" t="str">
        <f>VLOOKUP(A48,[1]ICS!A:F,3,FALSE)</f>
        <v xml:space="preserve">South West London Health and Care Partnership </v>
      </c>
      <c r="D48" s="76" t="s">
        <v>127</v>
      </c>
      <c r="E48" s="76" t="s">
        <v>128</v>
      </c>
      <c r="F48" s="76" t="str">
        <f>VLOOKUP(A48,[1]ICS!A:F,6,FALSE)</f>
        <v>England</v>
      </c>
      <c r="G48" s="77">
        <v>149</v>
      </c>
      <c r="H48" s="77" t="s">
        <v>752</v>
      </c>
      <c r="I48" s="81" t="s">
        <v>753</v>
      </c>
      <c r="J48" s="77">
        <v>66</v>
      </c>
      <c r="K48" s="80">
        <v>1</v>
      </c>
      <c r="L48" s="77">
        <v>70</v>
      </c>
      <c r="M48" s="79">
        <v>0.47</v>
      </c>
      <c r="N48" s="77">
        <v>24</v>
      </c>
      <c r="O48" s="79">
        <v>0.36</v>
      </c>
      <c r="P48" s="77">
        <v>65</v>
      </c>
      <c r="Q48" s="78">
        <v>0.44</v>
      </c>
      <c r="R48" s="77" t="s">
        <v>752</v>
      </c>
      <c r="S48" s="81" t="s">
        <v>753</v>
      </c>
    </row>
    <row r="49" spans="1:19" x14ac:dyDescent="0.25">
      <c r="A49" s="74" t="s">
        <v>246</v>
      </c>
      <c r="B49" s="75" t="s">
        <v>783</v>
      </c>
      <c r="C49" s="76" t="str">
        <f>VLOOKUP(A49,[1]ICS!A:F,3,FALSE)</f>
        <v xml:space="preserve">Coventry and Warwickshire Health and Care Partnership </v>
      </c>
      <c r="D49" s="76" t="s">
        <v>247</v>
      </c>
      <c r="E49" s="76" t="s">
        <v>248</v>
      </c>
      <c r="F49" s="76" t="str">
        <f>VLOOKUP(A49,[1]ICS!A:F,6,FALSE)</f>
        <v>England</v>
      </c>
      <c r="G49" s="77">
        <v>289</v>
      </c>
      <c r="H49" s="77" t="s">
        <v>752</v>
      </c>
      <c r="I49" s="81" t="s">
        <v>753</v>
      </c>
      <c r="J49" s="77">
        <v>160</v>
      </c>
      <c r="K49" s="78">
        <v>0.9</v>
      </c>
      <c r="L49" s="77">
        <v>156</v>
      </c>
      <c r="M49" s="79">
        <v>0.54</v>
      </c>
      <c r="N49" s="77">
        <v>73</v>
      </c>
      <c r="O49" s="80">
        <v>0.86</v>
      </c>
      <c r="P49" s="77">
        <v>170</v>
      </c>
      <c r="Q49" s="79">
        <v>0.59</v>
      </c>
      <c r="R49" s="77">
        <v>113</v>
      </c>
      <c r="S49" s="79">
        <v>0.43</v>
      </c>
    </row>
    <row r="50" spans="1:19" x14ac:dyDescent="0.25">
      <c r="A50" s="74" t="s">
        <v>399</v>
      </c>
      <c r="B50" s="75" t="s">
        <v>783</v>
      </c>
      <c r="C50" s="76" t="str">
        <f>VLOOKUP(A50,[1]ICS!A:F,3,FALSE)</f>
        <v xml:space="preserve">Coventry and Warwickshire Health and Care Partnership </v>
      </c>
      <c r="D50" s="76" t="s">
        <v>400</v>
      </c>
      <c r="E50" s="76" t="s">
        <v>401</v>
      </c>
      <c r="F50" s="76" t="str">
        <f>VLOOKUP(A50,[1]ICS!A:F,6,FALSE)</f>
        <v>England</v>
      </c>
      <c r="G50" s="77">
        <v>274</v>
      </c>
      <c r="H50" s="77" t="s">
        <v>752</v>
      </c>
      <c r="I50" s="81" t="s">
        <v>753</v>
      </c>
      <c r="J50" s="77">
        <v>259</v>
      </c>
      <c r="K50" s="80">
        <v>1</v>
      </c>
      <c r="L50" s="77">
        <v>164</v>
      </c>
      <c r="M50" s="80">
        <v>0.6</v>
      </c>
      <c r="N50" s="77">
        <v>87</v>
      </c>
      <c r="O50" s="80">
        <v>0.94</v>
      </c>
      <c r="P50" s="77">
        <v>153</v>
      </c>
      <c r="Q50" s="79">
        <v>0.56000000000000005</v>
      </c>
      <c r="R50" s="77">
        <v>64</v>
      </c>
      <c r="S50" s="79">
        <v>0.25</v>
      </c>
    </row>
    <row r="51" spans="1:19" x14ac:dyDescent="0.25">
      <c r="A51" s="74" t="s">
        <v>391</v>
      </c>
      <c r="B51" s="75" t="s">
        <v>783</v>
      </c>
      <c r="C51" s="76" t="str">
        <f>VLOOKUP(A51,[1]ICS!A:F,3,FALSE)</f>
        <v xml:space="preserve">Coventry and Warwickshire Health and Care Partnership </v>
      </c>
      <c r="D51" s="76" t="s">
        <v>392</v>
      </c>
      <c r="E51" s="76" t="s">
        <v>393</v>
      </c>
      <c r="F51" s="76" t="str">
        <f>VLOOKUP(A51,[1]ICS!A:F,6,FALSE)</f>
        <v>England</v>
      </c>
      <c r="G51" s="77">
        <v>323</v>
      </c>
      <c r="H51" s="77" t="s">
        <v>752</v>
      </c>
      <c r="I51" s="81" t="s">
        <v>753</v>
      </c>
      <c r="J51" s="77">
        <v>245</v>
      </c>
      <c r="K51" s="80">
        <v>1</v>
      </c>
      <c r="L51" s="77">
        <v>252</v>
      </c>
      <c r="M51" s="80">
        <v>0.78</v>
      </c>
      <c r="N51" s="77">
        <v>96</v>
      </c>
      <c r="O51" s="80">
        <v>0.8</v>
      </c>
      <c r="P51" s="77">
        <v>264</v>
      </c>
      <c r="Q51" s="80">
        <v>0.82</v>
      </c>
      <c r="R51" s="77">
        <v>175</v>
      </c>
      <c r="S51" s="80">
        <v>0.55000000000000004</v>
      </c>
    </row>
    <row r="52" spans="1:19" x14ac:dyDescent="0.25">
      <c r="A52" s="74" t="s">
        <v>432</v>
      </c>
      <c r="B52" s="75" t="s">
        <v>783</v>
      </c>
      <c r="C52" s="76" t="str">
        <f>VLOOKUP(A52,[1]ICS!A:F,3,FALSE)</f>
        <v xml:space="preserve">Herefordshire and Worcestshire Health and Care NHS Trust </v>
      </c>
      <c r="D52" s="76" t="s">
        <v>433</v>
      </c>
      <c r="E52" s="76" t="s">
        <v>434</v>
      </c>
      <c r="F52" s="76" t="str">
        <f>VLOOKUP(A52,[1]ICS!A:F,6,FALSE)</f>
        <v>England</v>
      </c>
      <c r="G52" s="77">
        <v>438</v>
      </c>
      <c r="H52" s="77" t="s">
        <v>752</v>
      </c>
      <c r="I52" s="81" t="s">
        <v>753</v>
      </c>
      <c r="J52" s="77">
        <v>260</v>
      </c>
      <c r="K52" s="79">
        <v>0.99</v>
      </c>
      <c r="L52" s="77">
        <v>242</v>
      </c>
      <c r="M52" s="79">
        <v>0.55000000000000004</v>
      </c>
      <c r="N52" s="77">
        <v>46</v>
      </c>
      <c r="O52" s="78">
        <v>0.32</v>
      </c>
      <c r="P52" s="77">
        <v>298</v>
      </c>
      <c r="Q52" s="79">
        <v>0.68</v>
      </c>
      <c r="R52" s="77">
        <v>281</v>
      </c>
      <c r="S52" s="80">
        <v>0.66</v>
      </c>
    </row>
    <row r="53" spans="1:19" x14ac:dyDescent="0.25">
      <c r="A53" s="74" t="s">
        <v>149</v>
      </c>
      <c r="B53" s="75" t="s">
        <v>783</v>
      </c>
      <c r="C53" s="76" t="str">
        <f>VLOOKUP(A53,[1]ICS!A:F,3,FALSE)</f>
        <v xml:space="preserve">Herefordshire and Worcestshire Health and Care NHS Trust </v>
      </c>
      <c r="D53" s="76" t="s">
        <v>150</v>
      </c>
      <c r="E53" s="76" t="s">
        <v>151</v>
      </c>
      <c r="F53" s="76" t="str">
        <f>VLOOKUP(A53,[1]ICS!A:F,6,FALSE)</f>
        <v>England</v>
      </c>
      <c r="G53" s="77">
        <v>356</v>
      </c>
      <c r="H53" s="77">
        <v>9</v>
      </c>
      <c r="I53" s="80">
        <v>0.25</v>
      </c>
      <c r="J53" s="77">
        <v>302</v>
      </c>
      <c r="K53" s="80">
        <v>1</v>
      </c>
      <c r="L53" s="77">
        <v>23</v>
      </c>
      <c r="M53" s="78">
        <v>0.06</v>
      </c>
      <c r="N53" s="77">
        <v>43</v>
      </c>
      <c r="O53" s="79">
        <v>0.4</v>
      </c>
      <c r="P53" s="77">
        <v>278</v>
      </c>
      <c r="Q53" s="80">
        <v>0.78</v>
      </c>
      <c r="R53" s="77">
        <v>13</v>
      </c>
      <c r="S53" s="79">
        <v>0.04</v>
      </c>
    </row>
    <row r="54" spans="1:19" x14ac:dyDescent="0.25">
      <c r="A54" s="74" t="s">
        <v>64</v>
      </c>
      <c r="B54" s="75" t="s">
        <v>783</v>
      </c>
      <c r="C54" s="76" t="str">
        <f>VLOOKUP(A54,[1]ICS!A:F,3,FALSE)</f>
        <v xml:space="preserve">Joined Up Care Derbyshire </v>
      </c>
      <c r="D54" s="76" t="s">
        <v>65</v>
      </c>
      <c r="E54" s="76" t="s">
        <v>66</v>
      </c>
      <c r="F54" s="76" t="str">
        <f>VLOOKUP(A54,[1]ICS!A:F,6,FALSE)</f>
        <v>England</v>
      </c>
      <c r="G54" s="77">
        <v>459</v>
      </c>
      <c r="H54" s="77">
        <v>12</v>
      </c>
      <c r="I54" s="80">
        <v>0.28999999999999998</v>
      </c>
      <c r="J54" s="77">
        <v>312</v>
      </c>
      <c r="K54" s="78">
        <v>0.95</v>
      </c>
      <c r="L54" s="77">
        <v>5</v>
      </c>
      <c r="M54" s="78">
        <v>0.01</v>
      </c>
      <c r="N54" s="77">
        <v>85</v>
      </c>
      <c r="O54" s="79">
        <v>0.61</v>
      </c>
      <c r="P54" s="77">
        <v>222</v>
      </c>
      <c r="Q54" s="79">
        <v>0.48</v>
      </c>
      <c r="R54" s="77">
        <v>0</v>
      </c>
      <c r="S54" s="78">
        <v>0</v>
      </c>
    </row>
    <row r="55" spans="1:19" x14ac:dyDescent="0.25">
      <c r="A55" s="74" t="s">
        <v>52</v>
      </c>
      <c r="B55" s="75" t="s">
        <v>783</v>
      </c>
      <c r="C55" s="76" t="str">
        <f>VLOOKUP(A55,[1]ICS!A:F,3,FALSE)</f>
        <v xml:space="preserve">Joined Up Care Derbyshire </v>
      </c>
      <c r="D55" s="76" t="s">
        <v>53</v>
      </c>
      <c r="E55" s="76" t="s">
        <v>54</v>
      </c>
      <c r="F55" s="76" t="str">
        <f>VLOOKUP(A55,[1]ICS!A:F,6,FALSE)</f>
        <v>England</v>
      </c>
      <c r="G55" s="77">
        <v>303</v>
      </c>
      <c r="H55" s="77" t="s">
        <v>752</v>
      </c>
      <c r="I55" s="81" t="s">
        <v>753</v>
      </c>
      <c r="J55" s="77">
        <v>222</v>
      </c>
      <c r="K55" s="80">
        <v>1</v>
      </c>
      <c r="L55" s="77">
        <v>53</v>
      </c>
      <c r="M55" s="78">
        <v>0.17</v>
      </c>
      <c r="N55" s="77">
        <v>58</v>
      </c>
      <c r="O55" s="79">
        <v>0.63</v>
      </c>
      <c r="P55" s="77">
        <v>190</v>
      </c>
      <c r="Q55" s="79">
        <v>0.63</v>
      </c>
      <c r="R55" s="77">
        <v>5</v>
      </c>
      <c r="S55" s="79">
        <v>0.02</v>
      </c>
    </row>
    <row r="56" spans="1:19" x14ac:dyDescent="0.25">
      <c r="A56" s="74" t="s">
        <v>88</v>
      </c>
      <c r="B56" s="75" t="s">
        <v>783</v>
      </c>
      <c r="C56" s="76" t="str">
        <f>VLOOKUP(A56,[1]ICS!A:F,3,FALSE)</f>
        <v xml:space="preserve">Joined Up Care Derbyshire </v>
      </c>
      <c r="D56" s="76" t="s">
        <v>89</v>
      </c>
      <c r="E56" s="76" t="s">
        <v>54</v>
      </c>
      <c r="F56" s="76" t="str">
        <f>VLOOKUP(A56,[1]ICS!A:F,6,FALSE)</f>
        <v>England</v>
      </c>
      <c r="G56" s="77">
        <v>764</v>
      </c>
      <c r="H56" s="77" t="s">
        <v>752</v>
      </c>
      <c r="I56" s="81" t="s">
        <v>753</v>
      </c>
      <c r="J56" s="77">
        <v>628</v>
      </c>
      <c r="K56" s="80">
        <v>1</v>
      </c>
      <c r="L56" s="77">
        <v>464</v>
      </c>
      <c r="M56" s="80">
        <v>0.61</v>
      </c>
      <c r="N56" s="77">
        <v>223</v>
      </c>
      <c r="O56" s="80">
        <v>0.78</v>
      </c>
      <c r="P56" s="77">
        <v>587</v>
      </c>
      <c r="Q56" s="80">
        <v>0.77</v>
      </c>
      <c r="R56" s="77">
        <v>471</v>
      </c>
      <c r="S56" s="80">
        <v>0.64</v>
      </c>
    </row>
    <row r="57" spans="1:19" x14ac:dyDescent="0.25">
      <c r="A57" s="74" t="s">
        <v>548</v>
      </c>
      <c r="B57" s="75" t="s">
        <v>783</v>
      </c>
      <c r="C57" s="76" t="str">
        <f>VLOOKUP(A57,[1]ICS!A:F,3,FALSE)</f>
        <v xml:space="preserve">Leicester, Leicestershire and Rutland </v>
      </c>
      <c r="D57" s="76" t="s">
        <v>549</v>
      </c>
      <c r="E57" s="76" t="s">
        <v>547</v>
      </c>
      <c r="F57" s="76" t="str">
        <f>VLOOKUP(A57,[1]ICS!A:F,6,FALSE)</f>
        <v>England</v>
      </c>
      <c r="G57" s="77">
        <v>913</v>
      </c>
      <c r="H57" s="77" t="s">
        <v>752</v>
      </c>
      <c r="I57" s="81" t="s">
        <v>753</v>
      </c>
      <c r="J57" s="77">
        <v>741</v>
      </c>
      <c r="K57" s="80">
        <v>1</v>
      </c>
      <c r="L57" s="77">
        <v>402</v>
      </c>
      <c r="M57" s="79">
        <v>0.44</v>
      </c>
      <c r="N57" s="77">
        <v>141</v>
      </c>
      <c r="O57" s="80">
        <v>0.9</v>
      </c>
      <c r="P57" s="77">
        <v>826</v>
      </c>
      <c r="Q57" s="80">
        <v>0.9</v>
      </c>
      <c r="R57" s="77">
        <v>446</v>
      </c>
      <c r="S57" s="80">
        <v>0.51</v>
      </c>
    </row>
    <row r="58" spans="1:19" x14ac:dyDescent="0.25">
      <c r="A58" s="74" t="s">
        <v>137</v>
      </c>
      <c r="B58" s="75" t="s">
        <v>783</v>
      </c>
      <c r="C58" s="76" t="str">
        <f>VLOOKUP(A58,[1]ICS!A:F,3,FALSE)</f>
        <v xml:space="preserve">Lincolnshire </v>
      </c>
      <c r="D58" s="76" t="s">
        <v>138</v>
      </c>
      <c r="E58" s="76" t="s">
        <v>139</v>
      </c>
      <c r="F58" s="76" t="str">
        <f>VLOOKUP(A58,[1]ICS!A:F,6,FALSE)</f>
        <v>England</v>
      </c>
      <c r="G58" s="77">
        <v>26</v>
      </c>
      <c r="H58" s="77">
        <v>0</v>
      </c>
      <c r="I58" s="78">
        <v>0</v>
      </c>
      <c r="J58" s="77">
        <v>12</v>
      </c>
      <c r="K58" s="78">
        <v>0.92</v>
      </c>
      <c r="L58" s="77" t="s">
        <v>752</v>
      </c>
      <c r="M58" s="81" t="s">
        <v>753</v>
      </c>
      <c r="N58" s="77">
        <v>9</v>
      </c>
      <c r="O58" s="80">
        <v>1</v>
      </c>
      <c r="P58" s="77">
        <v>18</v>
      </c>
      <c r="Q58" s="79">
        <v>0.69</v>
      </c>
      <c r="R58" s="77" t="s">
        <v>752</v>
      </c>
      <c r="S58" s="81" t="s">
        <v>753</v>
      </c>
    </row>
    <row r="59" spans="1:19" x14ac:dyDescent="0.25">
      <c r="A59" s="74" t="s">
        <v>190</v>
      </c>
      <c r="B59" s="75" t="s">
        <v>783</v>
      </c>
      <c r="C59" s="76" t="str">
        <f>VLOOKUP(A59,[1]ICS!A:F,3,FALSE)</f>
        <v xml:space="preserve">Lincolnshire </v>
      </c>
      <c r="D59" s="76" t="s">
        <v>191</v>
      </c>
      <c r="E59" s="76" t="s">
        <v>139</v>
      </c>
      <c r="F59" s="76" t="str">
        <f>VLOOKUP(A59,[1]ICS!A:F,6,FALSE)</f>
        <v>England</v>
      </c>
      <c r="G59" s="77">
        <v>381</v>
      </c>
      <c r="H59" s="77" t="s">
        <v>752</v>
      </c>
      <c r="I59" s="81" t="s">
        <v>753</v>
      </c>
      <c r="J59" s="77">
        <v>248</v>
      </c>
      <c r="K59" s="78">
        <v>0.96</v>
      </c>
      <c r="L59" s="77">
        <v>7</v>
      </c>
      <c r="M59" s="78">
        <v>0.02</v>
      </c>
      <c r="N59" s="77">
        <v>92</v>
      </c>
      <c r="O59" s="79">
        <v>0.62</v>
      </c>
      <c r="P59" s="77">
        <v>268</v>
      </c>
      <c r="Q59" s="79">
        <v>0.7</v>
      </c>
      <c r="R59" s="77">
        <v>11</v>
      </c>
      <c r="S59" s="79">
        <v>0.03</v>
      </c>
    </row>
    <row r="60" spans="1:19" x14ac:dyDescent="0.25">
      <c r="A60" s="74" t="s">
        <v>260</v>
      </c>
      <c r="B60" s="75" t="s">
        <v>783</v>
      </c>
      <c r="C60" s="76" t="str">
        <f>VLOOKUP(A60,[1]ICS!A:F,3,FALSE)</f>
        <v xml:space="preserve">Lincolnshire </v>
      </c>
      <c r="D60" s="76" t="s">
        <v>261</v>
      </c>
      <c r="E60" s="76" t="s">
        <v>139</v>
      </c>
      <c r="F60" s="76" t="str">
        <f>VLOOKUP(A60,[1]ICS!A:F,6,FALSE)</f>
        <v>England</v>
      </c>
      <c r="G60" s="77">
        <v>505</v>
      </c>
      <c r="H60" s="77" t="s">
        <v>752</v>
      </c>
      <c r="I60" s="81" t="s">
        <v>753</v>
      </c>
      <c r="J60" s="77">
        <v>289</v>
      </c>
      <c r="K60" s="80">
        <v>1</v>
      </c>
      <c r="L60" s="77">
        <v>101</v>
      </c>
      <c r="M60" s="78">
        <v>0.2</v>
      </c>
      <c r="N60" s="77">
        <v>68</v>
      </c>
      <c r="O60" s="79">
        <v>0.45</v>
      </c>
      <c r="P60" s="77">
        <v>298</v>
      </c>
      <c r="Q60" s="79">
        <v>0.59</v>
      </c>
      <c r="R60" s="77">
        <v>0</v>
      </c>
      <c r="S60" s="78">
        <v>0</v>
      </c>
    </row>
    <row r="61" spans="1:19" x14ac:dyDescent="0.25">
      <c r="A61" s="74" t="s">
        <v>104</v>
      </c>
      <c r="B61" s="75" t="s">
        <v>783</v>
      </c>
      <c r="C61" s="76" t="str">
        <f>VLOOKUP(A61,[1]ICS!A:F,3,FALSE)</f>
        <v xml:space="preserve">Live Healthy Live Happy Birmingham and Solihull </v>
      </c>
      <c r="D61" s="76" t="s">
        <v>105</v>
      </c>
      <c r="E61" s="76" t="s">
        <v>106</v>
      </c>
      <c r="F61" s="76" t="str">
        <f>VLOOKUP(A61,[1]ICS!A:F,6,FALSE)</f>
        <v>England</v>
      </c>
      <c r="G61" s="77">
        <v>280</v>
      </c>
      <c r="H61" s="77" t="s">
        <v>752</v>
      </c>
      <c r="I61" s="81" t="s">
        <v>753</v>
      </c>
      <c r="J61" s="77">
        <v>154</v>
      </c>
      <c r="K61" s="78">
        <v>0.96</v>
      </c>
      <c r="L61" s="77">
        <v>165</v>
      </c>
      <c r="M61" s="80">
        <v>0.59</v>
      </c>
      <c r="N61" s="77">
        <v>62</v>
      </c>
      <c r="O61" s="79">
        <v>0.45</v>
      </c>
      <c r="P61" s="77">
        <v>207</v>
      </c>
      <c r="Q61" s="80">
        <v>0.74</v>
      </c>
      <c r="R61" s="77">
        <v>6</v>
      </c>
      <c r="S61" s="79">
        <v>0.02</v>
      </c>
    </row>
    <row r="62" spans="1:19" x14ac:dyDescent="0.25">
      <c r="A62" s="74" t="s">
        <v>556</v>
      </c>
      <c r="B62" s="75" t="s">
        <v>783</v>
      </c>
      <c r="C62" s="76" t="str">
        <f>VLOOKUP(A62,[1]ICS!A:F,3,FALSE)</f>
        <v xml:space="preserve">Live Healthy Live Happy Birmingham and Solihull </v>
      </c>
      <c r="D62" s="76" t="s">
        <v>557</v>
      </c>
      <c r="E62" s="76" t="s">
        <v>106</v>
      </c>
      <c r="F62" s="76" t="str">
        <f>VLOOKUP(A62,[1]ICS!A:F,6,FALSE)</f>
        <v>England</v>
      </c>
      <c r="G62" s="77">
        <v>232</v>
      </c>
      <c r="H62" s="77" t="s">
        <v>752</v>
      </c>
      <c r="I62" s="81" t="s">
        <v>753</v>
      </c>
      <c r="J62" s="77">
        <v>52</v>
      </c>
      <c r="K62" s="79">
        <v>0.98</v>
      </c>
      <c r="L62" s="77">
        <v>120</v>
      </c>
      <c r="M62" s="79">
        <v>0.52</v>
      </c>
      <c r="N62" s="77">
        <v>31</v>
      </c>
      <c r="O62" s="79">
        <v>0.35</v>
      </c>
      <c r="P62" s="77">
        <v>168</v>
      </c>
      <c r="Q62" s="79">
        <v>0.72</v>
      </c>
      <c r="R62" s="77">
        <v>15</v>
      </c>
      <c r="S62" s="79">
        <v>7.0000000000000007E-2</v>
      </c>
    </row>
    <row r="63" spans="1:19" x14ac:dyDescent="0.25">
      <c r="A63" s="74" t="s">
        <v>275</v>
      </c>
      <c r="B63" s="75" t="s">
        <v>783</v>
      </c>
      <c r="C63" s="76" t="str">
        <f>VLOOKUP(A63,[1]ICS!A:F,3,FALSE)</f>
        <v xml:space="preserve">Live Healthy Live Happy Birmingham and Solihull </v>
      </c>
      <c r="D63" s="76" t="s">
        <v>276</v>
      </c>
      <c r="E63" s="76" t="s">
        <v>106</v>
      </c>
      <c r="F63" s="76" t="str">
        <f>VLOOKUP(A63,[1]ICS!A:F,6,FALSE)</f>
        <v>England</v>
      </c>
      <c r="G63" s="77">
        <v>810</v>
      </c>
      <c r="H63" s="77">
        <v>0</v>
      </c>
      <c r="I63" s="78">
        <v>0</v>
      </c>
      <c r="J63" s="77">
        <v>672</v>
      </c>
      <c r="K63" s="78">
        <v>0.97</v>
      </c>
      <c r="L63" s="77">
        <v>594</v>
      </c>
      <c r="M63" s="80">
        <v>0.73</v>
      </c>
      <c r="N63" s="77">
        <v>194</v>
      </c>
      <c r="O63" s="79">
        <v>0.53</v>
      </c>
      <c r="P63" s="77">
        <v>584</v>
      </c>
      <c r="Q63" s="79">
        <v>0.72</v>
      </c>
      <c r="R63" s="77">
        <v>142</v>
      </c>
      <c r="S63" s="79">
        <v>0.18</v>
      </c>
    </row>
    <row r="64" spans="1:19" x14ac:dyDescent="0.25">
      <c r="A64" s="74" t="s">
        <v>174</v>
      </c>
      <c r="B64" s="75" t="s">
        <v>783</v>
      </c>
      <c r="C64" s="76" t="str">
        <f>VLOOKUP(A64,[1]ICS!A:F,3,FALSE)</f>
        <v xml:space="preserve">Northamptonshire Health and Care </v>
      </c>
      <c r="D64" s="76" t="s">
        <v>175</v>
      </c>
      <c r="E64" s="76" t="s">
        <v>176</v>
      </c>
      <c r="F64" s="76" t="str">
        <f>VLOOKUP(A64,[1]ICS!A:F,6,FALSE)</f>
        <v>England</v>
      </c>
      <c r="G64" s="77">
        <v>236</v>
      </c>
      <c r="H64" s="77">
        <v>5</v>
      </c>
      <c r="I64" s="79">
        <v>0.15</v>
      </c>
      <c r="J64" s="77">
        <v>160</v>
      </c>
      <c r="K64" s="78">
        <v>0.83</v>
      </c>
      <c r="L64" s="77">
        <v>38</v>
      </c>
      <c r="M64" s="78">
        <v>0.16</v>
      </c>
      <c r="N64" s="77">
        <v>11</v>
      </c>
      <c r="O64" s="78">
        <v>0.28000000000000003</v>
      </c>
      <c r="P64" s="77">
        <v>139</v>
      </c>
      <c r="Q64" s="79">
        <v>0.59</v>
      </c>
      <c r="R64" s="77">
        <v>30</v>
      </c>
      <c r="S64" s="79">
        <v>0.15</v>
      </c>
    </row>
    <row r="65" spans="1:19" x14ac:dyDescent="0.25">
      <c r="A65" s="74" t="s">
        <v>243</v>
      </c>
      <c r="B65" s="75" t="s">
        <v>783</v>
      </c>
      <c r="C65" s="76" t="str">
        <f>VLOOKUP(A65,[1]ICS!A:F,3,FALSE)</f>
        <v xml:space="preserve">Northhamptonshire Health and Care </v>
      </c>
      <c r="D65" s="76" t="s">
        <v>244</v>
      </c>
      <c r="E65" s="76" t="s">
        <v>245</v>
      </c>
      <c r="F65" s="76" t="str">
        <f>VLOOKUP(A65,[1]ICS!A:F,6,FALSE)</f>
        <v>England</v>
      </c>
      <c r="G65" s="77">
        <v>474</v>
      </c>
      <c r="H65" s="77">
        <v>7</v>
      </c>
      <c r="I65" s="79">
        <v>0.16</v>
      </c>
      <c r="J65" s="77">
        <v>278</v>
      </c>
      <c r="K65" s="79">
        <v>0.98</v>
      </c>
      <c r="L65" s="77">
        <v>264</v>
      </c>
      <c r="M65" s="79">
        <v>0.56000000000000005</v>
      </c>
      <c r="N65" s="77">
        <v>41</v>
      </c>
      <c r="O65" s="78">
        <v>0.27</v>
      </c>
      <c r="P65" s="77">
        <v>319</v>
      </c>
      <c r="Q65" s="79">
        <v>0.67</v>
      </c>
      <c r="R65" s="77">
        <v>42</v>
      </c>
      <c r="S65" s="79">
        <v>0.09</v>
      </c>
    </row>
    <row r="66" spans="1:19" x14ac:dyDescent="0.25">
      <c r="A66" s="74" t="s">
        <v>67</v>
      </c>
      <c r="B66" s="75" t="s">
        <v>783</v>
      </c>
      <c r="C66" s="76" t="str">
        <f>VLOOKUP(A66,[1]ICS!A:F,3,FALSE)</f>
        <v xml:space="preserve">Nottingham and Nottinghamshire </v>
      </c>
      <c r="D66" s="76" t="s">
        <v>68</v>
      </c>
      <c r="E66" s="76" t="s">
        <v>69</v>
      </c>
      <c r="F66" s="76" t="str">
        <f>VLOOKUP(A66,[1]ICS!A:F,6,FALSE)</f>
        <v>England</v>
      </c>
      <c r="G66" s="77">
        <v>960</v>
      </c>
      <c r="H66" s="77">
        <v>11</v>
      </c>
      <c r="I66" s="79">
        <v>0.19</v>
      </c>
      <c r="J66" s="77">
        <v>924</v>
      </c>
      <c r="K66" s="80">
        <v>1</v>
      </c>
      <c r="L66" s="77">
        <v>428</v>
      </c>
      <c r="M66" s="79">
        <v>0.45</v>
      </c>
      <c r="N66" s="77">
        <v>426</v>
      </c>
      <c r="O66" s="80">
        <v>0.95</v>
      </c>
      <c r="P66" s="77">
        <v>805</v>
      </c>
      <c r="Q66" s="80">
        <v>0.84</v>
      </c>
      <c r="R66" s="77">
        <v>610</v>
      </c>
      <c r="S66" s="80">
        <v>0.65</v>
      </c>
    </row>
    <row r="67" spans="1:19" x14ac:dyDescent="0.25">
      <c r="A67" s="74" t="s">
        <v>177</v>
      </c>
      <c r="B67" s="75" t="s">
        <v>783</v>
      </c>
      <c r="C67" s="76" t="str">
        <f>VLOOKUP(A67,[1]ICS!A:F,3,FALSE)</f>
        <v xml:space="preserve">Nottingham and Nottinghamshire </v>
      </c>
      <c r="D67" s="76" t="s">
        <v>178</v>
      </c>
      <c r="E67" s="76" t="s">
        <v>179</v>
      </c>
      <c r="F67" s="76" t="str">
        <f>VLOOKUP(A67,[1]ICS!A:F,6,FALSE)</f>
        <v>England</v>
      </c>
      <c r="G67" s="77">
        <v>590</v>
      </c>
      <c r="H67" s="77" t="s">
        <v>752</v>
      </c>
      <c r="I67" s="81" t="s">
        <v>753</v>
      </c>
      <c r="J67" s="77">
        <v>281</v>
      </c>
      <c r="K67" s="80">
        <v>1</v>
      </c>
      <c r="L67" s="77">
        <v>159</v>
      </c>
      <c r="M67" s="79">
        <v>0.27</v>
      </c>
      <c r="N67" s="77">
        <v>27</v>
      </c>
      <c r="O67" s="78">
        <v>0.12</v>
      </c>
      <c r="P67" s="77">
        <v>427</v>
      </c>
      <c r="Q67" s="79">
        <v>0.72</v>
      </c>
      <c r="R67" s="77">
        <v>28</v>
      </c>
      <c r="S67" s="79">
        <v>0.05</v>
      </c>
    </row>
    <row r="68" spans="1:19" x14ac:dyDescent="0.25">
      <c r="A68" s="74" t="s">
        <v>380</v>
      </c>
      <c r="B68" s="75" t="s">
        <v>783</v>
      </c>
      <c r="C68" s="76" t="str">
        <f>VLOOKUP(A68,[1]ICS!A:F,3,FALSE)</f>
        <v xml:space="preserve">Shrophire, Telford and Wrekin </v>
      </c>
      <c r="D68" s="76" t="s">
        <v>381</v>
      </c>
      <c r="E68" s="76" t="s">
        <v>382</v>
      </c>
      <c r="F68" s="76" t="str">
        <f>VLOOKUP(A68,[1]ICS!A:F,6,FALSE)</f>
        <v>England</v>
      </c>
      <c r="G68" s="77">
        <v>219</v>
      </c>
      <c r="H68" s="77">
        <v>0</v>
      </c>
      <c r="I68" s="78">
        <v>0</v>
      </c>
      <c r="J68" s="77">
        <v>150</v>
      </c>
      <c r="K68" s="80">
        <v>1</v>
      </c>
      <c r="L68" s="77">
        <v>19</v>
      </c>
      <c r="M68" s="78">
        <v>0.09</v>
      </c>
      <c r="N68" s="77">
        <v>28</v>
      </c>
      <c r="O68" s="79">
        <v>0.34</v>
      </c>
      <c r="P68" s="77">
        <v>90</v>
      </c>
      <c r="Q68" s="78">
        <v>0.41</v>
      </c>
      <c r="R68" s="77">
        <v>9</v>
      </c>
      <c r="S68" s="79">
        <v>0.04</v>
      </c>
    </row>
    <row r="69" spans="1:19" x14ac:dyDescent="0.25">
      <c r="A69" s="74" t="s">
        <v>95</v>
      </c>
      <c r="B69" s="75" t="s">
        <v>783</v>
      </c>
      <c r="C69" s="76" t="str">
        <f>VLOOKUP(A69,[1]ICS!A:F,3,FALSE)</f>
        <v xml:space="preserve">The Black Country </v>
      </c>
      <c r="D69" s="76" t="s">
        <v>96</v>
      </c>
      <c r="E69" s="76" t="s">
        <v>97</v>
      </c>
      <c r="F69" s="76" t="str">
        <f>VLOOKUP(A69,[1]ICS!A:F,6,FALSE)</f>
        <v>England</v>
      </c>
      <c r="G69" s="77">
        <v>321</v>
      </c>
      <c r="H69" s="77" t="s">
        <v>752</v>
      </c>
      <c r="I69" s="81" t="s">
        <v>753</v>
      </c>
      <c r="J69" s="77">
        <v>67</v>
      </c>
      <c r="K69" s="78">
        <v>0.97</v>
      </c>
      <c r="L69" s="77">
        <v>162</v>
      </c>
      <c r="M69" s="79">
        <v>0.5</v>
      </c>
      <c r="N69" s="77">
        <v>73</v>
      </c>
      <c r="O69" s="79">
        <v>0.61</v>
      </c>
      <c r="P69" s="77">
        <v>239</v>
      </c>
      <c r="Q69" s="80">
        <v>0.74</v>
      </c>
      <c r="R69" s="77">
        <v>51</v>
      </c>
      <c r="S69" s="79">
        <v>0.16</v>
      </c>
    </row>
    <row r="70" spans="1:19" x14ac:dyDescent="0.25">
      <c r="A70" s="74" t="s">
        <v>330</v>
      </c>
      <c r="B70" s="75" t="s">
        <v>783</v>
      </c>
      <c r="C70" s="76" t="str">
        <f>VLOOKUP(A70,[1]ICS!A:F,3,FALSE)</f>
        <v xml:space="preserve">The Black Country </v>
      </c>
      <c r="D70" s="76" t="s">
        <v>331</v>
      </c>
      <c r="E70" s="76" t="s">
        <v>97</v>
      </c>
      <c r="F70" s="76" t="str">
        <f>VLOOKUP(A70,[1]ICS!A:F,6,FALSE)</f>
        <v>England</v>
      </c>
      <c r="G70" s="77">
        <v>223</v>
      </c>
      <c r="H70" s="77">
        <v>0</v>
      </c>
      <c r="I70" s="78">
        <v>0</v>
      </c>
      <c r="J70" s="77">
        <v>29</v>
      </c>
      <c r="K70" s="78">
        <v>0.94</v>
      </c>
      <c r="L70" s="77">
        <v>126</v>
      </c>
      <c r="M70" s="79">
        <v>0.56999999999999995</v>
      </c>
      <c r="N70" s="77">
        <v>26</v>
      </c>
      <c r="O70" s="79">
        <v>0.33</v>
      </c>
      <c r="P70" s="77">
        <v>165</v>
      </c>
      <c r="Q70" s="80">
        <v>0.74</v>
      </c>
      <c r="R70" s="77">
        <v>30</v>
      </c>
      <c r="S70" s="79">
        <v>0.14000000000000001</v>
      </c>
    </row>
    <row r="71" spans="1:19" x14ac:dyDescent="0.25">
      <c r="A71" s="74" t="s">
        <v>321</v>
      </c>
      <c r="B71" s="75" t="s">
        <v>783</v>
      </c>
      <c r="C71" s="76" t="str">
        <f>VLOOKUP(A71,[1]ICS!A:F,3,FALSE)</f>
        <v xml:space="preserve">The Black Country </v>
      </c>
      <c r="D71" s="76" t="s">
        <v>322</v>
      </c>
      <c r="E71" s="76" t="s">
        <v>323</v>
      </c>
      <c r="F71" s="76" t="str">
        <f>VLOOKUP(A71,[1]ICS!A:F,6,FALSE)</f>
        <v>England</v>
      </c>
      <c r="G71" s="77">
        <v>459</v>
      </c>
      <c r="H71" s="77">
        <v>0</v>
      </c>
      <c r="I71" s="78">
        <v>0</v>
      </c>
      <c r="J71" s="77">
        <v>173</v>
      </c>
      <c r="K71" s="78">
        <v>0.96</v>
      </c>
      <c r="L71" s="77">
        <v>82</v>
      </c>
      <c r="M71" s="78">
        <v>0.18</v>
      </c>
      <c r="N71" s="77">
        <v>10</v>
      </c>
      <c r="O71" s="78">
        <v>7.0000000000000007E-2</v>
      </c>
      <c r="P71" s="77">
        <v>239</v>
      </c>
      <c r="Q71" s="79">
        <v>0.52</v>
      </c>
      <c r="R71" s="77">
        <v>0</v>
      </c>
      <c r="S71" s="78">
        <v>0</v>
      </c>
    </row>
    <row r="72" spans="1:19" x14ac:dyDescent="0.25">
      <c r="A72" s="74" t="s">
        <v>216</v>
      </c>
      <c r="B72" s="75" t="s">
        <v>783</v>
      </c>
      <c r="C72" s="76" t="str">
        <f>VLOOKUP(A72,[1]ICS!A:F,3,FALSE)</f>
        <v xml:space="preserve">The Black Country </v>
      </c>
      <c r="D72" s="76" t="s">
        <v>217</v>
      </c>
      <c r="E72" s="76" t="s">
        <v>218</v>
      </c>
      <c r="F72" s="76" t="str">
        <f>VLOOKUP(A72,[1]ICS!A:F,6,FALSE)</f>
        <v>England</v>
      </c>
      <c r="G72" s="77">
        <v>522</v>
      </c>
      <c r="H72" s="77">
        <v>17</v>
      </c>
      <c r="I72" s="80">
        <v>0.3</v>
      </c>
      <c r="J72" s="77">
        <v>255</v>
      </c>
      <c r="K72" s="80">
        <v>1</v>
      </c>
      <c r="L72" s="77">
        <v>297</v>
      </c>
      <c r="M72" s="79">
        <v>0.56999999999999995</v>
      </c>
      <c r="N72" s="77">
        <v>77</v>
      </c>
      <c r="O72" s="79">
        <v>0.37</v>
      </c>
      <c r="P72" s="77">
        <v>336</v>
      </c>
      <c r="Q72" s="79">
        <v>0.64</v>
      </c>
      <c r="R72" s="77">
        <v>17</v>
      </c>
      <c r="S72" s="79">
        <v>0.03</v>
      </c>
    </row>
    <row r="73" spans="1:19" x14ac:dyDescent="0.25">
      <c r="A73" s="74" t="s">
        <v>427</v>
      </c>
      <c r="B73" s="75" t="s">
        <v>783</v>
      </c>
      <c r="C73" s="76" t="str">
        <f>VLOOKUP(A73,[1]ICS!A:F,3,FALSE)</f>
        <v xml:space="preserve">The Black Country </v>
      </c>
      <c r="D73" s="76" t="s">
        <v>428</v>
      </c>
      <c r="E73" s="76" t="s">
        <v>429</v>
      </c>
      <c r="F73" s="76" t="str">
        <f>VLOOKUP(A73,[1]ICS!A:F,6,FALSE)</f>
        <v>England</v>
      </c>
      <c r="G73" s="77">
        <v>690</v>
      </c>
      <c r="H73" s="77" t="s">
        <v>752</v>
      </c>
      <c r="I73" s="81" t="s">
        <v>753</v>
      </c>
      <c r="J73" s="77">
        <v>526</v>
      </c>
      <c r="K73" s="78">
        <v>0.94</v>
      </c>
      <c r="L73" s="77">
        <v>522</v>
      </c>
      <c r="M73" s="80">
        <v>0.76</v>
      </c>
      <c r="N73" s="77">
        <v>144</v>
      </c>
      <c r="O73" s="79">
        <v>0.54</v>
      </c>
      <c r="P73" s="77">
        <v>494</v>
      </c>
      <c r="Q73" s="79">
        <v>0.72</v>
      </c>
      <c r="R73" s="77">
        <v>65</v>
      </c>
      <c r="S73" s="79">
        <v>0.1</v>
      </c>
    </row>
    <row r="74" spans="1:19" x14ac:dyDescent="0.25">
      <c r="A74" s="74" t="s">
        <v>315</v>
      </c>
      <c r="B74" s="75" t="s">
        <v>783</v>
      </c>
      <c r="C74" s="76" t="str">
        <f>VLOOKUP(A74,[1]ICS!A:F,3,FALSE)</f>
        <v>Together we're better - Staffordshire and Stoke-on-Trent</v>
      </c>
      <c r="D74" s="76" t="s">
        <v>316</v>
      </c>
      <c r="E74" s="76" t="s">
        <v>317</v>
      </c>
      <c r="F74" s="76" t="str">
        <f>VLOOKUP(A74,[1]ICS!A:F,6,FALSE)</f>
        <v>England</v>
      </c>
      <c r="G74" s="77">
        <v>746</v>
      </c>
      <c r="H74" s="77" t="s">
        <v>752</v>
      </c>
      <c r="I74" s="81" t="s">
        <v>753</v>
      </c>
      <c r="J74" s="77">
        <v>628</v>
      </c>
      <c r="K74" s="79">
        <v>0.99</v>
      </c>
      <c r="L74" s="77">
        <v>281</v>
      </c>
      <c r="M74" s="79">
        <v>0.38</v>
      </c>
      <c r="N74" s="77">
        <v>38</v>
      </c>
      <c r="O74" s="78">
        <v>0.17</v>
      </c>
      <c r="P74" s="77">
        <v>638</v>
      </c>
      <c r="Q74" s="80">
        <v>0.86</v>
      </c>
      <c r="R74" s="77" t="s">
        <v>752</v>
      </c>
      <c r="S74" s="81" t="s">
        <v>753</v>
      </c>
    </row>
    <row r="75" spans="1:19" x14ac:dyDescent="0.25">
      <c r="A75" s="74" t="s">
        <v>129</v>
      </c>
      <c r="B75" s="75" t="s">
        <v>580</v>
      </c>
      <c r="C75" s="76" t="str">
        <f>VLOOKUP(A75,[1]ICS!A:F,3,FALSE)</f>
        <v xml:space="preserve">Humber Coast and Vale </v>
      </c>
      <c r="D75" s="76" t="s">
        <v>130</v>
      </c>
      <c r="E75" s="76" t="s">
        <v>131</v>
      </c>
      <c r="F75" s="76" t="str">
        <f>VLOOKUP(A75,[1]ICS!A:F,6,FALSE)</f>
        <v>England</v>
      </c>
      <c r="G75" s="77">
        <v>428</v>
      </c>
      <c r="H75" s="77">
        <v>5</v>
      </c>
      <c r="I75" s="79">
        <v>0.14000000000000001</v>
      </c>
      <c r="J75" s="77">
        <v>230</v>
      </c>
      <c r="K75" s="78">
        <v>0.92</v>
      </c>
      <c r="L75" s="77">
        <v>137</v>
      </c>
      <c r="M75" s="79">
        <v>0.32</v>
      </c>
      <c r="N75" s="77">
        <v>28</v>
      </c>
      <c r="O75" s="78">
        <v>0.24</v>
      </c>
      <c r="P75" s="77">
        <v>52</v>
      </c>
      <c r="Q75" s="78">
        <v>0.12</v>
      </c>
      <c r="R75" s="77">
        <v>6</v>
      </c>
      <c r="S75" s="79">
        <v>0.01</v>
      </c>
    </row>
    <row r="76" spans="1:19" x14ac:dyDescent="0.25">
      <c r="A76" s="74" t="s">
        <v>337</v>
      </c>
      <c r="B76" s="75" t="s">
        <v>580</v>
      </c>
      <c r="C76" s="76" t="str">
        <f>VLOOKUP(A76,[1]ICS!A:F,3,FALSE)</f>
        <v xml:space="preserve">Humber Coast and Vale </v>
      </c>
      <c r="D76" s="76" t="s">
        <v>338</v>
      </c>
      <c r="E76" s="76" t="s">
        <v>131</v>
      </c>
      <c r="F76" s="76" t="str">
        <f>VLOOKUP(A76,[1]ICS!A:F,6,FALSE)</f>
        <v>England</v>
      </c>
      <c r="G76" s="77">
        <v>448</v>
      </c>
      <c r="H76" s="77">
        <v>5</v>
      </c>
      <c r="I76" s="80">
        <v>0.2</v>
      </c>
      <c r="J76" s="77">
        <v>204</v>
      </c>
      <c r="K76" s="79">
        <v>0.98</v>
      </c>
      <c r="L76" s="77">
        <v>264</v>
      </c>
      <c r="M76" s="80">
        <v>0.59</v>
      </c>
      <c r="N76" s="77">
        <v>62</v>
      </c>
      <c r="O76" s="79">
        <v>0.39</v>
      </c>
      <c r="P76" s="77">
        <v>256</v>
      </c>
      <c r="Q76" s="79">
        <v>0.56999999999999995</v>
      </c>
      <c r="R76" s="77">
        <v>0</v>
      </c>
      <c r="S76" s="78">
        <v>0</v>
      </c>
    </row>
    <row r="77" spans="1:19" x14ac:dyDescent="0.25">
      <c r="A77" s="74" t="s">
        <v>158</v>
      </c>
      <c r="B77" s="75" t="s">
        <v>580</v>
      </c>
      <c r="C77" s="76" t="str">
        <f>VLOOKUP(A77,[1]ICS!A:F,3,FALSE)</f>
        <v xml:space="preserve">Humber Coast and Vale </v>
      </c>
      <c r="D77" s="76" t="s">
        <v>159</v>
      </c>
      <c r="E77" s="76" t="s">
        <v>160</v>
      </c>
      <c r="F77" s="76" t="str">
        <f>VLOOKUP(A77,[1]ICS!A:F,6,FALSE)</f>
        <v>England</v>
      </c>
      <c r="G77" s="77">
        <v>844</v>
      </c>
      <c r="H77" s="77" t="s">
        <v>752</v>
      </c>
      <c r="I77" s="81" t="s">
        <v>753</v>
      </c>
      <c r="J77" s="77">
        <v>644</v>
      </c>
      <c r="K77" s="80">
        <v>1</v>
      </c>
      <c r="L77" s="77">
        <v>12</v>
      </c>
      <c r="M77" s="78">
        <v>0.01</v>
      </c>
      <c r="N77" s="77">
        <v>82</v>
      </c>
      <c r="O77" s="78">
        <v>0.26</v>
      </c>
      <c r="P77" s="77">
        <v>630</v>
      </c>
      <c r="Q77" s="80">
        <v>0.75</v>
      </c>
      <c r="R77" s="77">
        <v>84</v>
      </c>
      <c r="S77" s="79">
        <v>0.1</v>
      </c>
    </row>
    <row r="78" spans="1:19" x14ac:dyDescent="0.25">
      <c r="A78" s="74" t="s">
        <v>332</v>
      </c>
      <c r="B78" s="75" t="s">
        <v>580</v>
      </c>
      <c r="C78" s="76" t="str">
        <f>VLOOKUP(A78,[1]ICS!A:F,3,FALSE)</f>
        <v xml:space="preserve">Humber Coast and Vale </v>
      </c>
      <c r="D78" s="76" t="s">
        <v>333</v>
      </c>
      <c r="E78" s="76" t="s">
        <v>334</v>
      </c>
      <c r="F78" s="76" t="str">
        <f>VLOOKUP(A78,[1]ICS!A:F,6,FALSE)</f>
        <v>England</v>
      </c>
      <c r="G78" s="77">
        <v>242</v>
      </c>
      <c r="H78" s="77" t="s">
        <v>752</v>
      </c>
      <c r="I78" s="81" t="s">
        <v>753</v>
      </c>
      <c r="J78" s="77">
        <v>48</v>
      </c>
      <c r="K78" s="80">
        <v>1</v>
      </c>
      <c r="L78" s="77">
        <v>186</v>
      </c>
      <c r="M78" s="80">
        <v>0.77</v>
      </c>
      <c r="N78" s="77">
        <v>63</v>
      </c>
      <c r="O78" s="80">
        <v>0.83</v>
      </c>
      <c r="P78" s="77">
        <v>166</v>
      </c>
      <c r="Q78" s="79">
        <v>0.69</v>
      </c>
      <c r="R78" s="77" t="s">
        <v>752</v>
      </c>
      <c r="S78" s="81" t="s">
        <v>753</v>
      </c>
    </row>
    <row r="79" spans="1:19" x14ac:dyDescent="0.25">
      <c r="A79" s="74" t="s">
        <v>444</v>
      </c>
      <c r="B79" s="75" t="s">
        <v>580</v>
      </c>
      <c r="C79" s="76" t="str">
        <f>VLOOKUP(A79,[1]ICS!A:F,3,FALSE)</f>
        <v xml:space="preserve">Humber Coast and Vale </v>
      </c>
      <c r="D79" s="76" t="s">
        <v>445</v>
      </c>
      <c r="E79" s="76" t="s">
        <v>334</v>
      </c>
      <c r="F79" s="76" t="str">
        <f>VLOOKUP(A79,[1]ICS!A:F,6,FALSE)</f>
        <v>England</v>
      </c>
      <c r="G79" s="77">
        <v>426</v>
      </c>
      <c r="H79" s="77">
        <v>9</v>
      </c>
      <c r="I79" s="79">
        <v>0.19</v>
      </c>
      <c r="J79" s="77">
        <v>51</v>
      </c>
      <c r="K79" s="80">
        <v>1</v>
      </c>
      <c r="L79" s="77">
        <v>91</v>
      </c>
      <c r="M79" s="79">
        <v>0.21</v>
      </c>
      <c r="N79" s="77">
        <v>144</v>
      </c>
      <c r="O79" s="80">
        <v>0.85</v>
      </c>
      <c r="P79" s="77">
        <v>275</v>
      </c>
      <c r="Q79" s="79">
        <v>0.65</v>
      </c>
      <c r="R79" s="77" t="s">
        <v>752</v>
      </c>
      <c r="S79" s="81" t="s">
        <v>753</v>
      </c>
    </row>
    <row r="80" spans="1:19" x14ac:dyDescent="0.25">
      <c r="A80" s="74" t="s">
        <v>85</v>
      </c>
      <c r="B80" s="75" t="s">
        <v>580</v>
      </c>
      <c r="C80" s="76" t="str">
        <f>VLOOKUP(A80,[1]ICS!A:F,3,FALSE)</f>
        <v xml:space="preserve">North East and North Cumbria </v>
      </c>
      <c r="D80" s="76" t="s">
        <v>86</v>
      </c>
      <c r="E80" s="76" t="s">
        <v>87</v>
      </c>
      <c r="F80" s="76" t="str">
        <f>VLOOKUP(A80,[1]ICS!A:F,6,FALSE)</f>
        <v>England</v>
      </c>
      <c r="G80" s="77">
        <v>493</v>
      </c>
      <c r="H80" s="77">
        <v>10</v>
      </c>
      <c r="I80" s="79">
        <v>0.16</v>
      </c>
      <c r="J80" s="77">
        <v>424</v>
      </c>
      <c r="K80" s="78">
        <v>0.94</v>
      </c>
      <c r="L80" s="77">
        <v>193</v>
      </c>
      <c r="M80" s="79">
        <v>0.39</v>
      </c>
      <c r="N80" s="77">
        <v>101</v>
      </c>
      <c r="O80" s="79">
        <v>0.65</v>
      </c>
      <c r="P80" s="77">
        <v>303</v>
      </c>
      <c r="Q80" s="79">
        <v>0.61</v>
      </c>
      <c r="R80" s="77">
        <v>20</v>
      </c>
      <c r="S80" s="79">
        <v>0.04</v>
      </c>
    </row>
    <row r="81" spans="1:19" x14ac:dyDescent="0.25">
      <c r="A81" s="74" t="s">
        <v>93</v>
      </c>
      <c r="B81" s="75" t="s">
        <v>580</v>
      </c>
      <c r="C81" s="76" t="str">
        <f>VLOOKUP(A81,[1]ICS!A:F,3,FALSE)</f>
        <v xml:space="preserve">North East and North Cumbria </v>
      </c>
      <c r="D81" s="76" t="s">
        <v>94</v>
      </c>
      <c r="E81" s="76" t="s">
        <v>87</v>
      </c>
      <c r="F81" s="76" t="str">
        <f>VLOOKUP(A81,[1]ICS!A:F,6,FALSE)</f>
        <v>England</v>
      </c>
      <c r="G81" s="77">
        <v>532</v>
      </c>
      <c r="H81" s="77">
        <v>6</v>
      </c>
      <c r="I81" s="79">
        <v>0.12</v>
      </c>
      <c r="J81" s="77">
        <v>477</v>
      </c>
      <c r="K81" s="79">
        <v>0.98</v>
      </c>
      <c r="L81" s="77">
        <v>227</v>
      </c>
      <c r="M81" s="79">
        <v>0.43</v>
      </c>
      <c r="N81" s="77">
        <v>76</v>
      </c>
      <c r="O81" s="79">
        <v>0.54</v>
      </c>
      <c r="P81" s="77">
        <v>347</v>
      </c>
      <c r="Q81" s="79">
        <v>0.65</v>
      </c>
      <c r="R81" s="77">
        <v>9</v>
      </c>
      <c r="S81" s="79">
        <v>0.02</v>
      </c>
    </row>
    <row r="82" spans="1:19" x14ac:dyDescent="0.25">
      <c r="A82" s="74" t="s">
        <v>277</v>
      </c>
      <c r="B82" s="75" t="s">
        <v>580</v>
      </c>
      <c r="C82" s="76" t="str">
        <f>VLOOKUP(A82,[1]ICS!A:F,3,FALSE)</f>
        <v xml:space="preserve">North East and North Cumbria </v>
      </c>
      <c r="D82" s="76" t="s">
        <v>278</v>
      </c>
      <c r="E82" s="76" t="s">
        <v>279</v>
      </c>
      <c r="F82" s="76" t="str">
        <f>VLOOKUP(A82,[1]ICS!A:F,6,FALSE)</f>
        <v>England</v>
      </c>
      <c r="G82" s="77">
        <v>711</v>
      </c>
      <c r="H82" s="77" t="s">
        <v>752</v>
      </c>
      <c r="I82" s="81" t="s">
        <v>753</v>
      </c>
      <c r="J82" s="77">
        <v>313</v>
      </c>
      <c r="K82" s="78">
        <v>0.97</v>
      </c>
      <c r="L82" s="77">
        <v>0</v>
      </c>
      <c r="M82" s="78">
        <v>0</v>
      </c>
      <c r="N82" s="77">
        <v>230</v>
      </c>
      <c r="O82" s="80">
        <v>0.79</v>
      </c>
      <c r="P82" s="77">
        <v>549</v>
      </c>
      <c r="Q82" s="80">
        <v>0.77</v>
      </c>
      <c r="R82" s="77">
        <v>183</v>
      </c>
      <c r="S82" s="79">
        <v>0.27</v>
      </c>
    </row>
    <row r="83" spans="1:19" x14ac:dyDescent="0.25">
      <c r="A83" s="74" t="s">
        <v>73</v>
      </c>
      <c r="B83" s="75" t="s">
        <v>580</v>
      </c>
      <c r="C83" s="76" t="str">
        <f>VLOOKUP(A83,[1]ICS!A:F,3,FALSE)</f>
        <v xml:space="preserve">North East and North Cumbria </v>
      </c>
      <c r="D83" s="76" t="s">
        <v>74</v>
      </c>
      <c r="E83" s="76" t="s">
        <v>75</v>
      </c>
      <c r="F83" s="76" t="str">
        <f>VLOOKUP(A83,[1]ICS!A:F,6,FALSE)</f>
        <v>England</v>
      </c>
      <c r="G83" s="77">
        <v>116</v>
      </c>
      <c r="H83" s="77" t="s">
        <v>752</v>
      </c>
      <c r="I83" s="81" t="s">
        <v>753</v>
      </c>
      <c r="J83" s="77">
        <v>102</v>
      </c>
      <c r="K83" s="79">
        <v>0.99</v>
      </c>
      <c r="L83" s="77">
        <v>13</v>
      </c>
      <c r="M83" s="78">
        <v>0.11</v>
      </c>
      <c r="N83" s="77">
        <v>12</v>
      </c>
      <c r="O83" s="79">
        <v>0.4</v>
      </c>
      <c r="P83" s="77">
        <v>62</v>
      </c>
      <c r="Q83" s="79">
        <v>0.53</v>
      </c>
      <c r="R83" s="77">
        <v>16</v>
      </c>
      <c r="S83" s="79">
        <v>0.15</v>
      </c>
    </row>
    <row r="84" spans="1:19" x14ac:dyDescent="0.25">
      <c r="A84" s="74" t="s">
        <v>240</v>
      </c>
      <c r="B84" s="75" t="s">
        <v>580</v>
      </c>
      <c r="C84" s="76" t="str">
        <f>VLOOKUP(A84,[1]ICS!A:F,3,FALSE)</f>
        <v xml:space="preserve">North East and North Cumbria </v>
      </c>
      <c r="D84" s="76" t="s">
        <v>241</v>
      </c>
      <c r="E84" s="76" t="s">
        <v>242</v>
      </c>
      <c r="F84" s="76" t="str">
        <f>VLOOKUP(A84,[1]ICS!A:F,6,FALSE)</f>
        <v>England</v>
      </c>
      <c r="G84" s="77">
        <v>783</v>
      </c>
      <c r="H84" s="77">
        <v>13</v>
      </c>
      <c r="I84" s="79">
        <v>0.19</v>
      </c>
      <c r="J84" s="77">
        <v>465</v>
      </c>
      <c r="K84" s="80">
        <v>1</v>
      </c>
      <c r="L84" s="77">
        <v>161</v>
      </c>
      <c r="M84" s="79">
        <v>0.21</v>
      </c>
      <c r="N84" s="77">
        <v>171</v>
      </c>
      <c r="O84" s="79">
        <v>0.56000000000000005</v>
      </c>
      <c r="P84" s="77">
        <v>459</v>
      </c>
      <c r="Q84" s="79">
        <v>0.59</v>
      </c>
      <c r="R84" s="77">
        <v>263</v>
      </c>
      <c r="S84" s="79">
        <v>0.35</v>
      </c>
    </row>
    <row r="85" spans="1:19" x14ac:dyDescent="0.25">
      <c r="A85" s="74" t="s">
        <v>237</v>
      </c>
      <c r="B85" s="75" t="s">
        <v>580</v>
      </c>
      <c r="C85" s="76" t="str">
        <f>VLOOKUP(A85,[1]ICS!A:F,3,FALSE)</f>
        <v xml:space="preserve">North East and North Cumbria </v>
      </c>
      <c r="D85" s="76" t="s">
        <v>238</v>
      </c>
      <c r="E85" s="76" t="s">
        <v>239</v>
      </c>
      <c r="F85" s="76" t="str">
        <f>VLOOKUP(A85,[1]ICS!A:F,6,FALSE)</f>
        <v>England</v>
      </c>
      <c r="G85" s="77">
        <v>475</v>
      </c>
      <c r="H85" s="77">
        <v>5</v>
      </c>
      <c r="I85" s="79">
        <v>0.18</v>
      </c>
      <c r="J85" s="77">
        <v>433</v>
      </c>
      <c r="K85" s="80">
        <v>1</v>
      </c>
      <c r="L85" s="77">
        <v>216</v>
      </c>
      <c r="M85" s="79">
        <v>0.45</v>
      </c>
      <c r="N85" s="77">
        <v>103</v>
      </c>
      <c r="O85" s="79">
        <v>0.67</v>
      </c>
      <c r="P85" s="77">
        <v>460</v>
      </c>
      <c r="Q85" s="80">
        <v>0.97</v>
      </c>
      <c r="R85" s="77">
        <v>144</v>
      </c>
      <c r="S85" s="79">
        <v>0.32</v>
      </c>
    </row>
    <row r="86" spans="1:19" x14ac:dyDescent="0.25">
      <c r="A86" s="74" t="s">
        <v>119</v>
      </c>
      <c r="B86" s="75" t="s">
        <v>580</v>
      </c>
      <c r="C86" s="76" t="str">
        <f>VLOOKUP(A86,[1]ICS!A:F,3,FALSE)</f>
        <v xml:space="preserve">North East and North Cumbria </v>
      </c>
      <c r="D86" s="76" t="s">
        <v>120</v>
      </c>
      <c r="E86" s="76" t="s">
        <v>121</v>
      </c>
      <c r="F86" s="76" t="str">
        <f>VLOOKUP(A86,[1]ICS!A:F,6,FALSE)</f>
        <v>England</v>
      </c>
      <c r="G86" s="77">
        <v>18</v>
      </c>
      <c r="H86" s="77">
        <v>0</v>
      </c>
      <c r="I86" s="82" t="s">
        <v>122</v>
      </c>
      <c r="J86" s="77">
        <v>15</v>
      </c>
      <c r="K86" s="80">
        <v>1</v>
      </c>
      <c r="L86" s="77">
        <v>0</v>
      </c>
      <c r="M86" s="78">
        <v>0</v>
      </c>
      <c r="N86" s="77" t="s">
        <v>752</v>
      </c>
      <c r="O86" s="81" t="s">
        <v>753</v>
      </c>
      <c r="P86" s="77">
        <v>9</v>
      </c>
      <c r="Q86" s="79">
        <v>0.5</v>
      </c>
      <c r="R86" s="77">
        <v>12</v>
      </c>
      <c r="S86" s="80">
        <v>0.67</v>
      </c>
    </row>
    <row r="87" spans="1:19" x14ac:dyDescent="0.25">
      <c r="A87" s="74" t="s">
        <v>335</v>
      </c>
      <c r="B87" s="75" t="s">
        <v>580</v>
      </c>
      <c r="C87" s="76" t="str">
        <f>VLOOKUP(A87,[1]ICS!A:F,3,FALSE)</f>
        <v xml:space="preserve">North East and North Cumbria </v>
      </c>
      <c r="D87" s="76" t="s">
        <v>336</v>
      </c>
      <c r="E87" s="76" t="s">
        <v>121</v>
      </c>
      <c r="F87" s="76" t="str">
        <f>VLOOKUP(A87,[1]ICS!A:F,6,FALSE)</f>
        <v>England</v>
      </c>
      <c r="G87" s="77">
        <v>219</v>
      </c>
      <c r="H87" s="77" t="s">
        <v>752</v>
      </c>
      <c r="I87" s="81" t="s">
        <v>753</v>
      </c>
      <c r="J87" s="77">
        <v>63</v>
      </c>
      <c r="K87" s="78">
        <v>0.79</v>
      </c>
      <c r="L87" s="77" t="s">
        <v>752</v>
      </c>
      <c r="M87" s="81" t="s">
        <v>753</v>
      </c>
      <c r="N87" s="77">
        <v>13</v>
      </c>
      <c r="O87" s="78">
        <v>0.25</v>
      </c>
      <c r="P87" s="77">
        <v>157</v>
      </c>
      <c r="Q87" s="79">
        <v>0.72</v>
      </c>
      <c r="R87" s="77">
        <v>101</v>
      </c>
      <c r="S87" s="80">
        <v>0.48</v>
      </c>
    </row>
    <row r="88" spans="1:19" x14ac:dyDescent="0.25">
      <c r="A88" s="74" t="s">
        <v>365</v>
      </c>
      <c r="B88" s="75" t="s">
        <v>580</v>
      </c>
      <c r="C88" s="76" t="str">
        <f>VLOOKUP(A88,[1]ICS!A:F,3,FALSE)</f>
        <v xml:space="preserve">North East and North Cumbria </v>
      </c>
      <c r="D88" s="76" t="s">
        <v>366</v>
      </c>
      <c r="E88" s="76" t="s">
        <v>367</v>
      </c>
      <c r="F88" s="76" t="str">
        <f>VLOOKUP(A88,[1]ICS!A:F,6,FALSE)</f>
        <v>England</v>
      </c>
      <c r="G88" s="77">
        <v>491</v>
      </c>
      <c r="H88" s="77" t="s">
        <v>752</v>
      </c>
      <c r="I88" s="81" t="s">
        <v>753</v>
      </c>
      <c r="J88" s="77">
        <v>296</v>
      </c>
      <c r="K88" s="79">
        <v>0.99</v>
      </c>
      <c r="L88" s="77">
        <v>148</v>
      </c>
      <c r="M88" s="79">
        <v>0.3</v>
      </c>
      <c r="N88" s="77">
        <v>28</v>
      </c>
      <c r="O88" s="78">
        <v>0.19</v>
      </c>
      <c r="P88" s="77">
        <v>199</v>
      </c>
      <c r="Q88" s="78">
        <v>0.41</v>
      </c>
      <c r="R88" s="77">
        <v>0</v>
      </c>
      <c r="S88" s="78">
        <v>0</v>
      </c>
    </row>
    <row r="89" spans="1:19" x14ac:dyDescent="0.25">
      <c r="A89" s="74" t="s">
        <v>375</v>
      </c>
      <c r="B89" s="75" t="s">
        <v>580</v>
      </c>
      <c r="C89" s="76" t="str">
        <f>VLOOKUP(A89,[1]ICS!A:F,3,FALSE)</f>
        <v xml:space="preserve">North East and North Cumbria </v>
      </c>
      <c r="D89" s="76" t="s">
        <v>376</v>
      </c>
      <c r="E89" s="76" t="s">
        <v>367</v>
      </c>
      <c r="F89" s="76" t="str">
        <f>VLOOKUP(A89,[1]ICS!A:F,6,FALSE)</f>
        <v>England</v>
      </c>
      <c r="G89" s="77">
        <v>272</v>
      </c>
      <c r="H89" s="77" t="s">
        <v>752</v>
      </c>
      <c r="I89" s="81" t="s">
        <v>753</v>
      </c>
      <c r="J89" s="77">
        <v>183</v>
      </c>
      <c r="K89" s="78">
        <v>0.87</v>
      </c>
      <c r="L89" s="77">
        <v>149</v>
      </c>
      <c r="M89" s="79">
        <v>0.55000000000000004</v>
      </c>
      <c r="N89" s="77">
        <v>58</v>
      </c>
      <c r="O89" s="79">
        <v>0.7</v>
      </c>
      <c r="P89" s="77">
        <v>221</v>
      </c>
      <c r="Q89" s="80">
        <v>0.81</v>
      </c>
      <c r="R89" s="77">
        <v>0</v>
      </c>
      <c r="S89" s="78">
        <v>0</v>
      </c>
    </row>
    <row r="90" spans="1:19" x14ac:dyDescent="0.25">
      <c r="A90" s="74" t="s">
        <v>324</v>
      </c>
      <c r="B90" s="75" t="s">
        <v>580</v>
      </c>
      <c r="C90" s="76" t="str">
        <f>VLOOKUP(A90,[1]ICS!A:F,3,FALSE)</f>
        <v xml:space="preserve">North East and North Cumbria </v>
      </c>
      <c r="D90" s="76" t="s">
        <v>325</v>
      </c>
      <c r="E90" s="76" t="s">
        <v>326</v>
      </c>
      <c r="F90" s="76" t="str">
        <f>VLOOKUP(A90,[1]ICS!A:F,6,FALSE)</f>
        <v>England</v>
      </c>
      <c r="G90" s="77" t="s">
        <v>752</v>
      </c>
      <c r="H90" s="77">
        <v>0</v>
      </c>
      <c r="I90" s="82" t="s">
        <v>122</v>
      </c>
      <c r="J90" s="77" t="s">
        <v>752</v>
      </c>
      <c r="K90" s="80">
        <v>1</v>
      </c>
      <c r="L90" s="77" t="s">
        <v>752</v>
      </c>
      <c r="M90" s="80">
        <v>1</v>
      </c>
      <c r="N90" s="77" t="s">
        <v>752</v>
      </c>
      <c r="O90" s="80">
        <v>1</v>
      </c>
      <c r="P90" s="77" t="s">
        <v>752</v>
      </c>
      <c r="Q90" s="81" t="s">
        <v>753</v>
      </c>
      <c r="R90" s="77">
        <v>0</v>
      </c>
      <c r="S90" s="78">
        <v>0</v>
      </c>
    </row>
    <row r="91" spans="1:19" x14ac:dyDescent="0.25">
      <c r="A91" s="74" t="s">
        <v>12</v>
      </c>
      <c r="B91" s="75" t="s">
        <v>580</v>
      </c>
      <c r="C91" s="76" t="str">
        <f>VLOOKUP(A91,[1]ICS!A:F,3,FALSE)</f>
        <v xml:space="preserve">South Yorkshire and Bassetlaw </v>
      </c>
      <c r="D91" s="76" t="s">
        <v>13</v>
      </c>
      <c r="E91" s="76" t="s">
        <v>14</v>
      </c>
      <c r="F91" s="76" t="str">
        <f>VLOOKUP(A91,[1]ICS!A:F,6,FALSE)</f>
        <v>England</v>
      </c>
      <c r="G91" s="77">
        <v>799</v>
      </c>
      <c r="H91" s="77" t="s">
        <v>752</v>
      </c>
      <c r="I91" s="81" t="s">
        <v>753</v>
      </c>
      <c r="J91" s="77">
        <v>506</v>
      </c>
      <c r="K91" s="80">
        <v>1</v>
      </c>
      <c r="L91" s="77">
        <v>292</v>
      </c>
      <c r="M91" s="79">
        <v>0.37</v>
      </c>
      <c r="N91" s="77">
        <v>62</v>
      </c>
      <c r="O91" s="78">
        <v>0.28000000000000003</v>
      </c>
      <c r="P91" s="77">
        <v>227</v>
      </c>
      <c r="Q91" s="78">
        <v>0.28000000000000003</v>
      </c>
      <c r="R91" s="77" t="s">
        <v>752</v>
      </c>
      <c r="S91" s="78">
        <v>0</v>
      </c>
    </row>
    <row r="92" spans="1:19" x14ac:dyDescent="0.25">
      <c r="A92" s="74" t="s">
        <v>90</v>
      </c>
      <c r="B92" s="75" t="s">
        <v>580</v>
      </c>
      <c r="C92" s="76" t="str">
        <f>VLOOKUP(A92,[1]ICS!A:F,3,FALSE)</f>
        <v xml:space="preserve">South Yorkshire and Bassetlaw </v>
      </c>
      <c r="D92" s="76" t="s">
        <v>91</v>
      </c>
      <c r="E92" s="76" t="s">
        <v>92</v>
      </c>
      <c r="F92" s="76" t="str">
        <f>VLOOKUP(A92,[1]ICS!A:F,6,FALSE)</f>
        <v>England</v>
      </c>
      <c r="G92" s="77">
        <v>268</v>
      </c>
      <c r="H92" s="77">
        <v>5</v>
      </c>
      <c r="I92" s="79">
        <v>0.11</v>
      </c>
      <c r="J92" s="77">
        <v>226</v>
      </c>
      <c r="K92" s="79">
        <v>0.99</v>
      </c>
      <c r="L92" s="77">
        <v>128</v>
      </c>
      <c r="M92" s="79">
        <v>0.48</v>
      </c>
      <c r="N92" s="77">
        <v>43</v>
      </c>
      <c r="O92" s="79">
        <v>0.45</v>
      </c>
      <c r="P92" s="77">
        <v>257</v>
      </c>
      <c r="Q92" s="80">
        <v>0.96</v>
      </c>
      <c r="R92" s="77">
        <v>167</v>
      </c>
      <c r="S92" s="80">
        <v>0.63</v>
      </c>
    </row>
    <row r="93" spans="1:19" x14ac:dyDescent="0.25">
      <c r="A93" s="74" t="s">
        <v>224</v>
      </c>
      <c r="B93" s="75" t="s">
        <v>580</v>
      </c>
      <c r="C93" s="76" t="str">
        <f>VLOOKUP(A93,[1]ICS!A:F,3,FALSE)</f>
        <v xml:space="preserve">South Yorkshire and Bassetlaw </v>
      </c>
      <c r="D93" s="76" t="s">
        <v>225</v>
      </c>
      <c r="E93" s="76" t="s">
        <v>226</v>
      </c>
      <c r="F93" s="76" t="str">
        <f>VLOOKUP(A93,[1]ICS!A:F,6,FALSE)</f>
        <v>England</v>
      </c>
      <c r="G93" s="77">
        <v>667</v>
      </c>
      <c r="H93" s="77">
        <v>9</v>
      </c>
      <c r="I93" s="80">
        <v>0.22</v>
      </c>
      <c r="J93" s="77">
        <v>551</v>
      </c>
      <c r="K93" s="80">
        <v>1</v>
      </c>
      <c r="L93" s="77">
        <v>395</v>
      </c>
      <c r="M93" s="80">
        <v>0.59</v>
      </c>
      <c r="N93" s="77">
        <v>172</v>
      </c>
      <c r="O93" s="79">
        <v>0.67</v>
      </c>
      <c r="P93" s="77">
        <v>628</v>
      </c>
      <c r="Q93" s="80">
        <v>0.94</v>
      </c>
      <c r="R93" s="77">
        <v>204</v>
      </c>
      <c r="S93" s="79">
        <v>0.32</v>
      </c>
    </row>
    <row r="94" spans="1:19" x14ac:dyDescent="0.25">
      <c r="A94" s="74" t="s">
        <v>307</v>
      </c>
      <c r="B94" s="75" t="s">
        <v>580</v>
      </c>
      <c r="C94" s="76" t="str">
        <f>VLOOKUP(A94,[1]ICS!A:F,3,FALSE)</f>
        <v xml:space="preserve">South Yorkshire and Bassetlaw </v>
      </c>
      <c r="D94" s="76" t="s">
        <v>308</v>
      </c>
      <c r="E94" s="76" t="s">
        <v>309</v>
      </c>
      <c r="F94" s="76" t="str">
        <f>VLOOKUP(A94,[1]ICS!A:F,6,FALSE)</f>
        <v>England</v>
      </c>
      <c r="G94" s="77">
        <v>123</v>
      </c>
      <c r="H94" s="77">
        <v>0</v>
      </c>
      <c r="I94" s="82" t="s">
        <v>122</v>
      </c>
      <c r="J94" s="77">
        <v>110</v>
      </c>
      <c r="K94" s="80">
        <v>1</v>
      </c>
      <c r="L94" s="77">
        <v>11</v>
      </c>
      <c r="M94" s="78">
        <v>0.09</v>
      </c>
      <c r="N94" s="77">
        <v>27</v>
      </c>
      <c r="O94" s="79">
        <v>0.59</v>
      </c>
      <c r="P94" s="77">
        <v>12</v>
      </c>
      <c r="Q94" s="78">
        <v>0.1</v>
      </c>
      <c r="R94" s="77">
        <v>0</v>
      </c>
      <c r="S94" s="78">
        <v>0</v>
      </c>
    </row>
    <row r="95" spans="1:19" x14ac:dyDescent="0.25">
      <c r="A95" s="74" t="s">
        <v>9</v>
      </c>
      <c r="B95" s="75" t="s">
        <v>580</v>
      </c>
      <c r="C95" s="76" t="str">
        <f>VLOOKUP(A95,[1]ICS!A:F,3,FALSE)</f>
        <v xml:space="preserve">West Yorkshire and Harrogate </v>
      </c>
      <c r="D95" s="76" t="s">
        <v>10</v>
      </c>
      <c r="E95" s="76" t="s">
        <v>11</v>
      </c>
      <c r="F95" s="76" t="str">
        <f>VLOOKUP(A95,[1]ICS!A:F,6,FALSE)</f>
        <v>England</v>
      </c>
      <c r="G95" s="77">
        <v>286</v>
      </c>
      <c r="H95" s="77" t="s">
        <v>752</v>
      </c>
      <c r="I95" s="81" t="s">
        <v>753</v>
      </c>
      <c r="J95" s="77">
        <v>159</v>
      </c>
      <c r="K95" s="80">
        <v>1</v>
      </c>
      <c r="L95" s="77">
        <v>205</v>
      </c>
      <c r="M95" s="80">
        <v>0.72</v>
      </c>
      <c r="N95" s="77">
        <v>37</v>
      </c>
      <c r="O95" s="78">
        <v>0.28999999999999998</v>
      </c>
      <c r="P95" s="77">
        <v>156</v>
      </c>
      <c r="Q95" s="79">
        <v>0.55000000000000004</v>
      </c>
      <c r="R95" s="77">
        <v>16</v>
      </c>
      <c r="S95" s="79">
        <v>0.06</v>
      </c>
    </row>
    <row r="96" spans="1:19" x14ac:dyDescent="0.25">
      <c r="A96" s="74" t="s">
        <v>39</v>
      </c>
      <c r="B96" s="75" t="s">
        <v>580</v>
      </c>
      <c r="C96" s="76" t="str">
        <f>VLOOKUP(A96,[1]ICS!A:F,3,FALSE)</f>
        <v xml:space="preserve">West Yorkshire and Harrogate </v>
      </c>
      <c r="D96" s="76" t="s">
        <v>40</v>
      </c>
      <c r="E96" s="76" t="s">
        <v>41</v>
      </c>
      <c r="F96" s="76" t="str">
        <f>VLOOKUP(A96,[1]ICS!A:F,6,FALSE)</f>
        <v>England</v>
      </c>
      <c r="G96" s="77">
        <v>1218</v>
      </c>
      <c r="H96" s="77">
        <v>21</v>
      </c>
      <c r="I96" s="79">
        <v>0.14000000000000001</v>
      </c>
      <c r="J96" s="77">
        <v>889</v>
      </c>
      <c r="K96" s="80">
        <v>1</v>
      </c>
      <c r="L96" s="77">
        <v>202</v>
      </c>
      <c r="M96" s="78">
        <v>0.17</v>
      </c>
      <c r="N96" s="77">
        <v>124</v>
      </c>
      <c r="O96" s="78">
        <v>0.3</v>
      </c>
      <c r="P96" s="77">
        <v>298</v>
      </c>
      <c r="Q96" s="78">
        <v>0.24</v>
      </c>
      <c r="R96" s="77">
        <v>7</v>
      </c>
      <c r="S96" s="79">
        <v>0.01</v>
      </c>
    </row>
    <row r="97" spans="1:19" x14ac:dyDescent="0.25">
      <c r="A97" s="74" t="s">
        <v>300</v>
      </c>
      <c r="B97" s="75" t="s">
        <v>580</v>
      </c>
      <c r="C97" s="76" t="str">
        <f>VLOOKUP(A97,[1]ICS!A:F,3,FALSE)</f>
        <v xml:space="preserve">West Yorkshire and Harrogate </v>
      </c>
      <c r="D97" s="76" t="s">
        <v>301</v>
      </c>
      <c r="E97" s="76" t="s">
        <v>302</v>
      </c>
      <c r="F97" s="76" t="str">
        <f>VLOOKUP(A97,[1]ICS!A:F,6,FALSE)</f>
        <v>England</v>
      </c>
      <c r="G97" s="77">
        <v>312</v>
      </c>
      <c r="H97" s="77">
        <v>19</v>
      </c>
      <c r="I97" s="80">
        <v>0.34</v>
      </c>
      <c r="J97" s="77">
        <v>252</v>
      </c>
      <c r="K97" s="78">
        <v>0.96</v>
      </c>
      <c r="L97" s="77">
        <v>268</v>
      </c>
      <c r="M97" s="80">
        <v>0.86</v>
      </c>
      <c r="N97" s="77">
        <v>83</v>
      </c>
      <c r="O97" s="79">
        <v>0.65</v>
      </c>
      <c r="P97" s="77">
        <v>283</v>
      </c>
      <c r="Q97" s="80">
        <v>0.91</v>
      </c>
      <c r="R97" s="77">
        <v>256</v>
      </c>
      <c r="S97" s="80">
        <v>0.84</v>
      </c>
    </row>
    <row r="98" spans="1:19" x14ac:dyDescent="0.25">
      <c r="A98" s="74" t="s">
        <v>146</v>
      </c>
      <c r="B98" s="75" t="s">
        <v>580</v>
      </c>
      <c r="C98" s="76" t="str">
        <f>VLOOKUP(A98,[1]ICS!A:F,3,FALSE)</f>
        <v xml:space="preserve">West Yorkshire and Harrogate </v>
      </c>
      <c r="D98" s="76" t="s">
        <v>147</v>
      </c>
      <c r="E98" s="76" t="s">
        <v>148</v>
      </c>
      <c r="F98" s="76" t="str">
        <f>VLOOKUP(A98,[1]ICS!A:F,6,FALSE)</f>
        <v>England</v>
      </c>
      <c r="G98" s="77">
        <v>270</v>
      </c>
      <c r="H98" s="77" t="s">
        <v>752</v>
      </c>
      <c r="I98" s="81" t="s">
        <v>753</v>
      </c>
      <c r="J98" s="77">
        <v>234</v>
      </c>
      <c r="K98" s="80">
        <v>1</v>
      </c>
      <c r="L98" s="77">
        <v>237</v>
      </c>
      <c r="M98" s="80">
        <v>0.88</v>
      </c>
      <c r="N98" s="77">
        <v>49</v>
      </c>
      <c r="O98" s="79">
        <v>0.68</v>
      </c>
      <c r="P98" s="77">
        <v>133</v>
      </c>
      <c r="Q98" s="79">
        <v>0.49</v>
      </c>
      <c r="R98" s="77">
        <v>194</v>
      </c>
      <c r="S98" s="80">
        <v>0.78</v>
      </c>
    </row>
    <row r="99" spans="1:19" x14ac:dyDescent="0.25">
      <c r="A99" s="74" t="s">
        <v>351</v>
      </c>
      <c r="B99" s="75" t="s">
        <v>580</v>
      </c>
      <c r="C99" s="76" t="str">
        <f>VLOOKUP(A99,[1]ICS!A:F,3,FALSE)</f>
        <v xml:space="preserve">West Yorkshire and Harrogate </v>
      </c>
      <c r="D99" s="76" t="s">
        <v>352</v>
      </c>
      <c r="E99" s="76" t="s">
        <v>353</v>
      </c>
      <c r="F99" s="76" t="str">
        <f>VLOOKUP(A99,[1]ICS!A:F,6,FALSE)</f>
        <v>England</v>
      </c>
      <c r="G99" s="77">
        <v>667</v>
      </c>
      <c r="H99" s="77">
        <v>10</v>
      </c>
      <c r="I99" s="79">
        <v>0.11</v>
      </c>
      <c r="J99" s="77">
        <v>508</v>
      </c>
      <c r="K99" s="79">
        <v>0.99</v>
      </c>
      <c r="L99" s="77">
        <v>576</v>
      </c>
      <c r="M99" s="80">
        <v>0.86</v>
      </c>
      <c r="N99" s="77">
        <v>168</v>
      </c>
      <c r="O99" s="79">
        <v>0.73</v>
      </c>
      <c r="P99" s="77">
        <v>345</v>
      </c>
      <c r="Q99" s="79">
        <v>0.52</v>
      </c>
      <c r="R99" s="77">
        <v>339</v>
      </c>
      <c r="S99" s="80">
        <v>0.53</v>
      </c>
    </row>
    <row r="100" spans="1:19" x14ac:dyDescent="0.25">
      <c r="A100" s="74" t="s">
        <v>262</v>
      </c>
      <c r="B100" s="75" t="s">
        <v>580</v>
      </c>
      <c r="C100" s="76" t="str">
        <f>VLOOKUP(A100,[1]ICS!A:F,3,FALSE)</f>
        <v xml:space="preserve">West Yorkshire and Harrogate </v>
      </c>
      <c r="D100" s="76" t="s">
        <v>263</v>
      </c>
      <c r="E100" s="76" t="s">
        <v>264</v>
      </c>
      <c r="F100" s="76" t="str">
        <f>VLOOKUP(A100,[1]ICS!A:F,6,FALSE)</f>
        <v>England</v>
      </c>
      <c r="G100" s="77">
        <v>1321</v>
      </c>
      <c r="H100" s="77">
        <v>26</v>
      </c>
      <c r="I100" s="79">
        <v>0.16</v>
      </c>
      <c r="J100" s="77">
        <v>1012</v>
      </c>
      <c r="K100" s="79">
        <v>0.99</v>
      </c>
      <c r="L100" s="77">
        <v>1267</v>
      </c>
      <c r="M100" s="80">
        <v>0.96</v>
      </c>
      <c r="N100" s="77">
        <v>407</v>
      </c>
      <c r="O100" s="80">
        <v>0.88</v>
      </c>
      <c r="P100" s="77">
        <v>1004</v>
      </c>
      <c r="Q100" s="80">
        <v>0.76</v>
      </c>
      <c r="R100" s="77">
        <v>410</v>
      </c>
      <c r="S100" s="79">
        <v>0.32</v>
      </c>
    </row>
    <row r="101" spans="1:19" x14ac:dyDescent="0.25">
      <c r="A101" s="74" t="s">
        <v>305</v>
      </c>
      <c r="B101" s="75" t="s">
        <v>620</v>
      </c>
      <c r="C101" s="76" t="str">
        <f>VLOOKUP(A101,[1]ICS!A:F,3,FALSE)</f>
        <v>Cheshire and Merseyside</v>
      </c>
      <c r="D101" s="76" t="s">
        <v>306</v>
      </c>
      <c r="E101" s="76" t="s">
        <v>115</v>
      </c>
      <c r="F101" s="76" t="str">
        <f>VLOOKUP(A101,[1]ICS!A:F,6,FALSE)</f>
        <v>England</v>
      </c>
      <c r="G101" s="77">
        <v>780</v>
      </c>
      <c r="H101" s="77">
        <v>0</v>
      </c>
      <c r="I101" s="78">
        <v>0</v>
      </c>
      <c r="J101" s="77">
        <v>304</v>
      </c>
      <c r="K101" s="79">
        <v>0.99</v>
      </c>
      <c r="L101" s="77">
        <v>423</v>
      </c>
      <c r="M101" s="79">
        <v>0.54</v>
      </c>
      <c r="N101" s="77">
        <v>298</v>
      </c>
      <c r="O101" s="80">
        <v>0.77</v>
      </c>
      <c r="P101" s="77">
        <v>359</v>
      </c>
      <c r="Q101" s="79">
        <v>0.46</v>
      </c>
      <c r="R101" s="77">
        <v>369</v>
      </c>
      <c r="S101" s="80">
        <v>0.49</v>
      </c>
    </row>
    <row r="102" spans="1:19" x14ac:dyDescent="0.25">
      <c r="A102" s="74" t="s">
        <v>113</v>
      </c>
      <c r="B102" s="75" t="s">
        <v>620</v>
      </c>
      <c r="C102" s="76" t="str">
        <f>VLOOKUP(A102,[1]ICS!A:F,3,FALSE)</f>
        <v>Cheshire and Merseyside</v>
      </c>
      <c r="D102" s="76" t="s">
        <v>114</v>
      </c>
      <c r="E102" s="76" t="s">
        <v>115</v>
      </c>
      <c r="F102" s="76" t="str">
        <f>VLOOKUP(A102,[1]ICS!A:F,6,FALSE)</f>
        <v>England</v>
      </c>
      <c r="G102" s="77">
        <v>746</v>
      </c>
      <c r="H102" s="77">
        <v>11</v>
      </c>
      <c r="I102" s="79">
        <v>0.11</v>
      </c>
      <c r="J102" s="77">
        <v>638</v>
      </c>
      <c r="K102" s="78">
        <v>0.94</v>
      </c>
      <c r="L102" s="77">
        <v>379</v>
      </c>
      <c r="M102" s="79">
        <v>0.51</v>
      </c>
      <c r="N102" s="77">
        <v>241</v>
      </c>
      <c r="O102" s="80">
        <v>0.8</v>
      </c>
      <c r="P102" s="77">
        <v>628</v>
      </c>
      <c r="Q102" s="80">
        <v>0.84</v>
      </c>
      <c r="R102" s="77">
        <v>142</v>
      </c>
      <c r="S102" s="79">
        <v>0.2</v>
      </c>
    </row>
    <row r="103" spans="1:19" x14ac:dyDescent="0.25">
      <c r="A103" s="74" t="s">
        <v>76</v>
      </c>
      <c r="B103" s="75" t="s">
        <v>620</v>
      </c>
      <c r="C103" s="76" t="str">
        <f>VLOOKUP(A103,[1]ICS!A:F,3,FALSE)</f>
        <v xml:space="preserve">Cheshire and Merseyside Health and Care Partnership </v>
      </c>
      <c r="D103" s="76" t="s">
        <v>77</v>
      </c>
      <c r="E103" s="76" t="s">
        <v>78</v>
      </c>
      <c r="F103" s="76" t="str">
        <f>VLOOKUP(A103,[1]ICS!A:F,6,FALSE)</f>
        <v>England</v>
      </c>
      <c r="G103" s="77">
        <v>39</v>
      </c>
      <c r="H103" s="77">
        <v>0</v>
      </c>
      <c r="I103" s="78">
        <v>0</v>
      </c>
      <c r="J103" s="77">
        <v>13</v>
      </c>
      <c r="K103" s="80">
        <v>1</v>
      </c>
      <c r="L103" s="77">
        <v>19</v>
      </c>
      <c r="M103" s="79">
        <v>0.49</v>
      </c>
      <c r="N103" s="77">
        <v>10</v>
      </c>
      <c r="O103" s="79">
        <v>0.62</v>
      </c>
      <c r="P103" s="77">
        <v>9</v>
      </c>
      <c r="Q103" s="78">
        <v>0.23</v>
      </c>
      <c r="R103" s="77">
        <v>0</v>
      </c>
      <c r="S103" s="78">
        <v>0</v>
      </c>
    </row>
    <row r="104" spans="1:19" x14ac:dyDescent="0.25">
      <c r="A104" s="74" t="s">
        <v>627</v>
      </c>
      <c r="B104" s="75" t="s">
        <v>620</v>
      </c>
      <c r="C104" s="76" t="str">
        <f>VLOOKUP(A104,[1]ICS!A:F,3,FALSE)</f>
        <v xml:space="preserve">Cheshire and Merseyside Health and Care Partnership </v>
      </c>
      <c r="D104" s="76" t="s">
        <v>628</v>
      </c>
      <c r="E104" s="76" t="s">
        <v>626</v>
      </c>
      <c r="F104" s="76" t="str">
        <f>VLOOKUP(A104,[1]ICS!A:F,6,FALSE)</f>
        <v>England</v>
      </c>
      <c r="G104" s="77">
        <v>162</v>
      </c>
      <c r="H104" s="77">
        <v>0</v>
      </c>
      <c r="I104" s="78">
        <v>0</v>
      </c>
      <c r="J104" s="77">
        <v>116</v>
      </c>
      <c r="K104" s="79">
        <v>0.99</v>
      </c>
      <c r="L104" s="77">
        <v>82</v>
      </c>
      <c r="M104" s="79">
        <v>0.51</v>
      </c>
      <c r="N104" s="77">
        <v>32</v>
      </c>
      <c r="O104" s="79">
        <v>0.71</v>
      </c>
      <c r="P104" s="77">
        <v>118</v>
      </c>
      <c r="Q104" s="80">
        <v>0.73</v>
      </c>
      <c r="R104" s="77">
        <v>12</v>
      </c>
      <c r="S104" s="79">
        <v>0.08</v>
      </c>
    </row>
    <row r="105" spans="1:19" x14ac:dyDescent="0.25">
      <c r="A105" s="74" t="s">
        <v>187</v>
      </c>
      <c r="B105" s="75" t="s">
        <v>620</v>
      </c>
      <c r="C105" s="76" t="str">
        <f>VLOOKUP(A105,[1]ICS!A:F,3,FALSE)</f>
        <v xml:space="preserve">Cheshire and Merseyside Health and Care Partnership </v>
      </c>
      <c r="D105" s="76" t="s">
        <v>188</v>
      </c>
      <c r="E105" s="76" t="s">
        <v>189</v>
      </c>
      <c r="F105" s="76" t="str">
        <f>VLOOKUP(A105,[1]ICS!A:F,6,FALSE)</f>
        <v>England</v>
      </c>
      <c r="G105" s="77">
        <v>124</v>
      </c>
      <c r="H105" s="77">
        <v>0</v>
      </c>
      <c r="I105" s="78">
        <v>0</v>
      </c>
      <c r="J105" s="77">
        <v>55</v>
      </c>
      <c r="K105" s="80">
        <v>1</v>
      </c>
      <c r="L105" s="77">
        <v>37</v>
      </c>
      <c r="M105" s="79">
        <v>0.3</v>
      </c>
      <c r="N105" s="77">
        <v>26</v>
      </c>
      <c r="O105" s="79">
        <v>0.62</v>
      </c>
      <c r="P105" s="77">
        <v>60</v>
      </c>
      <c r="Q105" s="79">
        <v>0.48</v>
      </c>
      <c r="R105" s="77" t="s">
        <v>752</v>
      </c>
      <c r="S105" s="81" t="s">
        <v>753</v>
      </c>
    </row>
    <row r="106" spans="1:19" x14ac:dyDescent="0.25">
      <c r="A106" s="74" t="s">
        <v>357</v>
      </c>
      <c r="B106" s="75" t="s">
        <v>620</v>
      </c>
      <c r="C106" s="76" t="str">
        <f>VLOOKUP(A106,[1]ICS!A:F,3,FALSE)</f>
        <v xml:space="preserve">Cheshire and Merseyside Health and Care Partnership </v>
      </c>
      <c r="D106" s="76" t="s">
        <v>358</v>
      </c>
      <c r="E106" s="76" t="s">
        <v>359</v>
      </c>
      <c r="F106" s="76" t="str">
        <f>VLOOKUP(A106,[1]ICS!A:F,6,FALSE)</f>
        <v>England</v>
      </c>
      <c r="G106" s="77">
        <v>265</v>
      </c>
      <c r="H106" s="77">
        <v>5</v>
      </c>
      <c r="I106" s="80">
        <v>0.28000000000000003</v>
      </c>
      <c r="J106" s="77">
        <v>150</v>
      </c>
      <c r="K106" s="80">
        <v>1</v>
      </c>
      <c r="L106" s="77">
        <v>130</v>
      </c>
      <c r="M106" s="79">
        <v>0.49</v>
      </c>
      <c r="N106" s="77">
        <v>5</v>
      </c>
      <c r="O106" s="78">
        <v>0.08</v>
      </c>
      <c r="P106" s="77">
        <v>68</v>
      </c>
      <c r="Q106" s="78">
        <v>0.26</v>
      </c>
      <c r="R106" s="77">
        <v>0</v>
      </c>
      <c r="S106" s="78">
        <v>0</v>
      </c>
    </row>
    <row r="107" spans="1:19" x14ac:dyDescent="0.25">
      <c r="A107" s="74" t="s">
        <v>418</v>
      </c>
      <c r="B107" s="75" t="s">
        <v>620</v>
      </c>
      <c r="C107" s="76" t="str">
        <f>VLOOKUP(A107,[1]ICS!A:F,3,FALSE)</f>
        <v xml:space="preserve">Cheshire and Merseyside Health and Care Partnership </v>
      </c>
      <c r="D107" s="76" t="s">
        <v>419</v>
      </c>
      <c r="E107" s="76" t="s">
        <v>420</v>
      </c>
      <c r="F107" s="76" t="str">
        <f>VLOOKUP(A107,[1]ICS!A:F,6,FALSE)</f>
        <v>England</v>
      </c>
      <c r="G107" s="77">
        <v>40</v>
      </c>
      <c r="H107" s="77">
        <v>0</v>
      </c>
      <c r="I107" s="78">
        <v>0</v>
      </c>
      <c r="J107" s="77">
        <v>21</v>
      </c>
      <c r="K107" s="78">
        <v>0.91</v>
      </c>
      <c r="L107" s="77">
        <v>27</v>
      </c>
      <c r="M107" s="80">
        <v>0.68</v>
      </c>
      <c r="N107" s="77" t="s">
        <v>752</v>
      </c>
      <c r="O107" s="81" t="s">
        <v>753</v>
      </c>
      <c r="P107" s="77">
        <v>8</v>
      </c>
      <c r="Q107" s="78">
        <v>0.2</v>
      </c>
      <c r="R107" s="77">
        <v>0</v>
      </c>
      <c r="S107" s="78">
        <v>0</v>
      </c>
    </row>
    <row r="108" spans="1:19" x14ac:dyDescent="0.25">
      <c r="A108" s="74" t="s">
        <v>405</v>
      </c>
      <c r="B108" s="75" t="s">
        <v>620</v>
      </c>
      <c r="C108" s="76" t="str">
        <f>VLOOKUP(A108,[1]ICS!A:F,3,FALSE)</f>
        <v xml:space="preserve">Cheshire and Merseyside Health and Care Partnership </v>
      </c>
      <c r="D108" s="76" t="s">
        <v>406</v>
      </c>
      <c r="E108" s="76" t="s">
        <v>407</v>
      </c>
      <c r="F108" s="76" t="str">
        <f>VLOOKUP(A108,[1]ICS!A:F,6,FALSE)</f>
        <v>England</v>
      </c>
      <c r="G108" s="77">
        <v>463</v>
      </c>
      <c r="H108" s="77" t="s">
        <v>752</v>
      </c>
      <c r="I108" s="81" t="s">
        <v>753</v>
      </c>
      <c r="J108" s="77">
        <v>111</v>
      </c>
      <c r="K108" s="79">
        <v>0.99</v>
      </c>
      <c r="L108" s="77">
        <v>218</v>
      </c>
      <c r="M108" s="79">
        <v>0.47</v>
      </c>
      <c r="N108" s="77">
        <v>135</v>
      </c>
      <c r="O108" s="80">
        <v>0.86</v>
      </c>
      <c r="P108" s="77">
        <v>327</v>
      </c>
      <c r="Q108" s="79">
        <v>0.71</v>
      </c>
      <c r="R108" s="77">
        <v>365</v>
      </c>
      <c r="S108" s="80">
        <v>0.82</v>
      </c>
    </row>
    <row r="109" spans="1:19" x14ac:dyDescent="0.25">
      <c r="A109" s="74" t="s">
        <v>424</v>
      </c>
      <c r="B109" s="75" t="s">
        <v>620</v>
      </c>
      <c r="C109" s="76" t="str">
        <f>VLOOKUP(A109,[1]ICS!A:F,3,FALSE)</f>
        <v xml:space="preserve">Cheshire and Merseyside Health and Care Partnership </v>
      </c>
      <c r="D109" s="76" t="s">
        <v>425</v>
      </c>
      <c r="E109" s="76" t="s">
        <v>426</v>
      </c>
      <c r="F109" s="76" t="str">
        <f>VLOOKUP(A109,[1]ICS!A:F,6,FALSE)</f>
        <v>England</v>
      </c>
      <c r="G109" s="77">
        <v>173</v>
      </c>
      <c r="H109" s="77" t="s">
        <v>752</v>
      </c>
      <c r="I109" s="81" t="s">
        <v>753</v>
      </c>
      <c r="J109" s="77">
        <v>77</v>
      </c>
      <c r="K109" s="78">
        <v>0.93</v>
      </c>
      <c r="L109" s="77">
        <v>124</v>
      </c>
      <c r="M109" s="80">
        <v>0.72</v>
      </c>
      <c r="N109" s="77">
        <v>33</v>
      </c>
      <c r="O109" s="79">
        <v>0.61</v>
      </c>
      <c r="P109" s="77">
        <v>75</v>
      </c>
      <c r="Q109" s="78">
        <v>0.43</v>
      </c>
      <c r="R109" s="77">
        <v>87</v>
      </c>
      <c r="S109" s="80">
        <v>0.51</v>
      </c>
    </row>
    <row r="110" spans="1:19" x14ac:dyDescent="0.25">
      <c r="A110" s="74" t="s">
        <v>33</v>
      </c>
      <c r="B110" s="75" t="s">
        <v>620</v>
      </c>
      <c r="C110" s="76" t="str">
        <f>VLOOKUP(A110,[1]ICS!A:F,3,FALSE)</f>
        <v xml:space="preserve">Greater Manchester Health and Social Care Partnership </v>
      </c>
      <c r="D110" s="76" t="s">
        <v>34</v>
      </c>
      <c r="E110" s="76" t="s">
        <v>35</v>
      </c>
      <c r="F110" s="76" t="str">
        <f>VLOOKUP(A110,[1]ICS!A:F,6,FALSE)</f>
        <v>England</v>
      </c>
      <c r="G110" s="77">
        <v>513</v>
      </c>
      <c r="H110" s="77">
        <v>5</v>
      </c>
      <c r="I110" s="79">
        <v>0.16</v>
      </c>
      <c r="J110" s="77">
        <v>345</v>
      </c>
      <c r="K110" s="79">
        <v>0.99</v>
      </c>
      <c r="L110" s="77">
        <v>245</v>
      </c>
      <c r="M110" s="79">
        <v>0.48</v>
      </c>
      <c r="N110" s="77">
        <v>104</v>
      </c>
      <c r="O110" s="79">
        <v>0.57999999999999996</v>
      </c>
      <c r="P110" s="77">
        <v>224</v>
      </c>
      <c r="Q110" s="78">
        <v>0.44</v>
      </c>
      <c r="R110" s="77">
        <v>0</v>
      </c>
      <c r="S110" s="78">
        <v>0</v>
      </c>
    </row>
    <row r="111" spans="1:19" x14ac:dyDescent="0.25">
      <c r="A111" s="74" t="s">
        <v>213</v>
      </c>
      <c r="B111" s="75" t="s">
        <v>620</v>
      </c>
      <c r="C111" s="76" t="str">
        <f>VLOOKUP(A111,[1]ICS!A:F,3,FALSE)</f>
        <v xml:space="preserve">Greater Manchester Health and Social Care Partnership </v>
      </c>
      <c r="D111" s="76" t="s">
        <v>214</v>
      </c>
      <c r="E111" s="76" t="s">
        <v>215</v>
      </c>
      <c r="F111" s="76" t="str">
        <f>VLOOKUP(A111,[1]ICS!A:F,6,FALSE)</f>
        <v>England</v>
      </c>
      <c r="G111" s="77">
        <v>547</v>
      </c>
      <c r="H111" s="77">
        <v>14</v>
      </c>
      <c r="I111" s="80">
        <v>0.3</v>
      </c>
      <c r="J111" s="77">
        <v>354</v>
      </c>
      <c r="K111" s="80">
        <v>1</v>
      </c>
      <c r="L111" s="77">
        <v>223</v>
      </c>
      <c r="M111" s="79">
        <v>0.41</v>
      </c>
      <c r="N111" s="77">
        <v>269</v>
      </c>
      <c r="O111" s="80">
        <v>0.88</v>
      </c>
      <c r="P111" s="77">
        <v>417</v>
      </c>
      <c r="Q111" s="80">
        <v>0.76</v>
      </c>
      <c r="R111" s="77" t="s">
        <v>752</v>
      </c>
      <c r="S111" s="81" t="s">
        <v>753</v>
      </c>
    </row>
    <row r="112" spans="1:19" x14ac:dyDescent="0.25">
      <c r="A112" s="74" t="s">
        <v>442</v>
      </c>
      <c r="B112" s="75" t="s">
        <v>620</v>
      </c>
      <c r="C112" s="76" t="str">
        <f>VLOOKUP(A112,[1]ICS!A:F,3,FALSE)</f>
        <v xml:space="preserve">Greater Manchester Health and Social Care Partnership </v>
      </c>
      <c r="D112" s="76" t="s">
        <v>443</v>
      </c>
      <c r="E112" s="76" t="s">
        <v>215</v>
      </c>
      <c r="F112" s="76" t="str">
        <f>VLOOKUP(A112,[1]ICS!A:F,6,FALSE)</f>
        <v>England</v>
      </c>
      <c r="G112" s="77">
        <v>435</v>
      </c>
      <c r="H112" s="77" t="s">
        <v>752</v>
      </c>
      <c r="I112" s="81" t="s">
        <v>753</v>
      </c>
      <c r="J112" s="77">
        <v>338</v>
      </c>
      <c r="K112" s="80">
        <v>1</v>
      </c>
      <c r="L112" s="77">
        <v>124</v>
      </c>
      <c r="M112" s="79">
        <v>0.28999999999999998</v>
      </c>
      <c r="N112" s="77">
        <v>118</v>
      </c>
      <c r="O112" s="79">
        <v>0.71</v>
      </c>
      <c r="P112" s="77">
        <v>357</v>
      </c>
      <c r="Q112" s="80">
        <v>0.82</v>
      </c>
      <c r="R112" s="77">
        <v>187</v>
      </c>
      <c r="S112" s="79">
        <v>0.44</v>
      </c>
    </row>
    <row r="113" spans="1:19" x14ac:dyDescent="0.25">
      <c r="A113" s="74" t="s">
        <v>55</v>
      </c>
      <c r="B113" s="75" t="s">
        <v>620</v>
      </c>
      <c r="C113" s="76" t="str">
        <f>VLOOKUP(A113,[1]ICS!A:F,3,FALSE)</f>
        <v xml:space="preserve">Greater Manchester Health and Social Care Partnership </v>
      </c>
      <c r="D113" s="76" t="s">
        <v>56</v>
      </c>
      <c r="E113" s="76" t="s">
        <v>57</v>
      </c>
      <c r="F113" s="76" t="str">
        <f>VLOOKUP(A113,[1]ICS!A:F,6,FALSE)</f>
        <v>England</v>
      </c>
      <c r="G113" s="77">
        <v>652</v>
      </c>
      <c r="H113" s="77">
        <v>16</v>
      </c>
      <c r="I113" s="80">
        <v>0.38</v>
      </c>
      <c r="J113" s="77">
        <v>343</v>
      </c>
      <c r="K113" s="80">
        <v>1</v>
      </c>
      <c r="L113" s="77">
        <v>192</v>
      </c>
      <c r="M113" s="79">
        <v>0.28999999999999998</v>
      </c>
      <c r="N113" s="77">
        <v>0</v>
      </c>
      <c r="O113" s="78">
        <v>0</v>
      </c>
      <c r="P113" s="77">
        <v>155</v>
      </c>
      <c r="Q113" s="78">
        <v>0.24</v>
      </c>
      <c r="R113" s="77">
        <v>0</v>
      </c>
      <c r="S113" s="78">
        <v>0</v>
      </c>
    </row>
    <row r="114" spans="1:19" x14ac:dyDescent="0.25">
      <c r="A114" s="74" t="s">
        <v>227</v>
      </c>
      <c r="B114" s="75" t="s">
        <v>620</v>
      </c>
      <c r="C114" s="76" t="str">
        <f>VLOOKUP(A114,[1]ICS!A:F,3,FALSE)</f>
        <v xml:space="preserve">Greater Manchester Health and Social Care Partnership </v>
      </c>
      <c r="D114" s="76" t="s">
        <v>228</v>
      </c>
      <c r="E114" s="76" t="s">
        <v>57</v>
      </c>
      <c r="F114" s="76" t="str">
        <f>VLOOKUP(A114,[1]ICS!A:F,6,FALSE)</f>
        <v>England</v>
      </c>
      <c r="G114" s="77">
        <v>710</v>
      </c>
      <c r="H114" s="77">
        <v>17</v>
      </c>
      <c r="I114" s="80">
        <v>0.37</v>
      </c>
      <c r="J114" s="77">
        <v>432</v>
      </c>
      <c r="K114" s="79">
        <v>0.99</v>
      </c>
      <c r="L114" s="77">
        <v>201</v>
      </c>
      <c r="M114" s="79">
        <v>0.28000000000000003</v>
      </c>
      <c r="N114" s="77">
        <v>7</v>
      </c>
      <c r="O114" s="78">
        <v>0.04</v>
      </c>
      <c r="P114" s="77">
        <v>152</v>
      </c>
      <c r="Q114" s="78">
        <v>0.21</v>
      </c>
      <c r="R114" s="77">
        <v>0</v>
      </c>
      <c r="S114" s="78">
        <v>0</v>
      </c>
    </row>
    <row r="115" spans="1:19" x14ac:dyDescent="0.25">
      <c r="A115" s="74" t="s">
        <v>249</v>
      </c>
      <c r="B115" s="75" t="s">
        <v>620</v>
      </c>
      <c r="C115" s="76" t="str">
        <f>VLOOKUP(A115,[1]ICS!A:F,3,FALSE)</f>
        <v xml:space="preserve">Greater Manchester Health and Social Care Partnership </v>
      </c>
      <c r="D115" s="76" t="s">
        <v>250</v>
      </c>
      <c r="E115" s="76" t="s">
        <v>57</v>
      </c>
      <c r="F115" s="76" t="str">
        <f>VLOOKUP(A115,[1]ICS!A:F,6,FALSE)</f>
        <v>England</v>
      </c>
      <c r="G115" s="77">
        <v>333</v>
      </c>
      <c r="H115" s="77" t="s">
        <v>752</v>
      </c>
      <c r="I115" s="81" t="s">
        <v>753</v>
      </c>
      <c r="J115" s="77">
        <v>206</v>
      </c>
      <c r="K115" s="78">
        <v>0.95</v>
      </c>
      <c r="L115" s="77">
        <v>69</v>
      </c>
      <c r="M115" s="79">
        <v>0.21</v>
      </c>
      <c r="N115" s="77">
        <v>53</v>
      </c>
      <c r="O115" s="79">
        <v>0.55000000000000004</v>
      </c>
      <c r="P115" s="77">
        <v>108</v>
      </c>
      <c r="Q115" s="78">
        <v>0.32</v>
      </c>
      <c r="R115" s="77">
        <v>134</v>
      </c>
      <c r="S115" s="79">
        <v>0.41</v>
      </c>
    </row>
    <row r="116" spans="1:19" x14ac:dyDescent="0.25">
      <c r="A116" s="74" t="s">
        <v>363</v>
      </c>
      <c r="B116" s="75" t="s">
        <v>620</v>
      </c>
      <c r="C116" s="76" t="str">
        <f>VLOOKUP(A116,[1]ICS!A:F,3,FALSE)</f>
        <v xml:space="preserve">Greater Manchester Health and Social Care Partnership </v>
      </c>
      <c r="D116" s="76" t="s">
        <v>364</v>
      </c>
      <c r="E116" s="76" t="s">
        <v>57</v>
      </c>
      <c r="F116" s="76" t="str">
        <f>VLOOKUP(A116,[1]ICS!A:F,6,FALSE)</f>
        <v>England</v>
      </c>
      <c r="G116" s="77">
        <v>531</v>
      </c>
      <c r="H116" s="77">
        <v>7</v>
      </c>
      <c r="I116" s="80">
        <v>0.26</v>
      </c>
      <c r="J116" s="77">
        <v>509</v>
      </c>
      <c r="K116" s="80">
        <v>1</v>
      </c>
      <c r="L116" s="77">
        <v>457</v>
      </c>
      <c r="M116" s="80">
        <v>0.86</v>
      </c>
      <c r="N116" s="77">
        <v>235</v>
      </c>
      <c r="O116" s="80">
        <v>0.91</v>
      </c>
      <c r="P116" s="77">
        <v>457</v>
      </c>
      <c r="Q116" s="80">
        <v>0.86</v>
      </c>
      <c r="R116" s="77">
        <v>194</v>
      </c>
      <c r="S116" s="79">
        <v>0.38</v>
      </c>
    </row>
    <row r="117" spans="1:19" x14ac:dyDescent="0.25">
      <c r="A117" s="74" t="s">
        <v>346</v>
      </c>
      <c r="B117" s="75" t="s">
        <v>620</v>
      </c>
      <c r="C117" s="76" t="str">
        <f>VLOOKUP(A117,[1]ICS!A:F,3,FALSE)</f>
        <v xml:space="preserve">Greater Manchester Health and Social Care Partnership </v>
      </c>
      <c r="D117" s="76" t="s">
        <v>347</v>
      </c>
      <c r="E117" s="76" t="s">
        <v>348</v>
      </c>
      <c r="F117" s="76" t="str">
        <f>VLOOKUP(A117,[1]ICS!A:F,6,FALSE)</f>
        <v>England</v>
      </c>
      <c r="G117" s="77">
        <v>627</v>
      </c>
      <c r="H117" s="77" t="s">
        <v>752</v>
      </c>
      <c r="I117" s="81" t="s">
        <v>753</v>
      </c>
      <c r="J117" s="77">
        <v>246</v>
      </c>
      <c r="K117" s="79">
        <v>0.99</v>
      </c>
      <c r="L117" s="77">
        <v>222</v>
      </c>
      <c r="M117" s="79">
        <v>0.35</v>
      </c>
      <c r="N117" s="77">
        <v>160</v>
      </c>
      <c r="O117" s="79">
        <v>0.7</v>
      </c>
      <c r="P117" s="77">
        <v>226</v>
      </c>
      <c r="Q117" s="78">
        <v>0.36</v>
      </c>
      <c r="R117" s="77">
        <v>14</v>
      </c>
      <c r="S117" s="79">
        <v>0.02</v>
      </c>
    </row>
    <row r="118" spans="1:19" x14ac:dyDescent="0.25">
      <c r="A118" s="74" t="s">
        <v>377</v>
      </c>
      <c r="B118" s="75" t="s">
        <v>620</v>
      </c>
      <c r="C118" s="76" t="str">
        <f>VLOOKUP(A118,[1]ICS!A:F,3,FALSE)</f>
        <v xml:space="preserve">Greater Manchester Health and Social Care Partnership </v>
      </c>
      <c r="D118" s="76" t="s">
        <v>378</v>
      </c>
      <c r="E118" s="76" t="s">
        <v>379</v>
      </c>
      <c r="F118" s="76" t="str">
        <f>VLOOKUP(A118,[1]ICS!A:F,6,FALSE)</f>
        <v>England</v>
      </c>
      <c r="G118" s="77">
        <v>671</v>
      </c>
      <c r="H118" s="77">
        <v>9</v>
      </c>
      <c r="I118" s="79">
        <v>0.18</v>
      </c>
      <c r="J118" s="77">
        <v>396</v>
      </c>
      <c r="K118" s="80">
        <v>1</v>
      </c>
      <c r="L118" s="77">
        <v>304</v>
      </c>
      <c r="M118" s="79">
        <v>0.45</v>
      </c>
      <c r="N118" s="77">
        <v>68</v>
      </c>
      <c r="O118" s="78">
        <v>0.31</v>
      </c>
      <c r="P118" s="77">
        <v>346</v>
      </c>
      <c r="Q118" s="79">
        <v>0.52</v>
      </c>
      <c r="R118" s="77">
        <v>174</v>
      </c>
      <c r="S118" s="79">
        <v>0.27</v>
      </c>
    </row>
    <row r="119" spans="1:19" x14ac:dyDescent="0.25">
      <c r="A119" s="74" t="s">
        <v>6</v>
      </c>
      <c r="B119" s="75" t="s">
        <v>620</v>
      </c>
      <c r="C119" s="76" t="str">
        <f>VLOOKUP(A119,[1]ICS!A:F,3,FALSE)</f>
        <v xml:space="preserve">Greater Manchester Health and Social Care Partnership </v>
      </c>
      <c r="D119" s="76" t="s">
        <v>7</v>
      </c>
      <c r="E119" s="76" t="s">
        <v>8</v>
      </c>
      <c r="F119" s="76" t="str">
        <f>VLOOKUP(A119,[1]ICS!A:F,6,FALSE)</f>
        <v>England</v>
      </c>
      <c r="G119" s="77">
        <v>120</v>
      </c>
      <c r="H119" s="77">
        <v>0</v>
      </c>
      <c r="I119" s="78">
        <v>0</v>
      </c>
      <c r="J119" s="77">
        <v>84</v>
      </c>
      <c r="K119" s="80">
        <v>1</v>
      </c>
      <c r="L119" s="77">
        <v>0</v>
      </c>
      <c r="M119" s="78">
        <v>0</v>
      </c>
      <c r="N119" s="77">
        <v>29</v>
      </c>
      <c r="O119" s="79">
        <v>0.69</v>
      </c>
      <c r="P119" s="77">
        <v>57</v>
      </c>
      <c r="Q119" s="79">
        <v>0.48</v>
      </c>
      <c r="R119" s="77">
        <v>52</v>
      </c>
      <c r="S119" s="79">
        <v>0.45</v>
      </c>
    </row>
    <row r="120" spans="1:19" x14ac:dyDescent="0.25">
      <c r="A120" s="74" t="s">
        <v>24</v>
      </c>
      <c r="B120" s="75" t="s">
        <v>620</v>
      </c>
      <c r="C120" s="76" t="str">
        <f>VLOOKUP(A120,[1]ICS!A:F,3,FALSE)</f>
        <v xml:space="preserve">Lancashire and South Cumbria </v>
      </c>
      <c r="D120" s="76" t="s">
        <v>25</v>
      </c>
      <c r="E120" s="76" t="s">
        <v>26</v>
      </c>
      <c r="F120" s="76" t="str">
        <f>VLOOKUP(A120,[1]ICS!A:F,6,FALSE)</f>
        <v>England</v>
      </c>
      <c r="G120" s="77">
        <v>1129</v>
      </c>
      <c r="H120" s="77">
        <v>12</v>
      </c>
      <c r="I120" s="79">
        <v>0.14000000000000001</v>
      </c>
      <c r="J120" s="77">
        <v>933</v>
      </c>
      <c r="K120" s="80">
        <v>1</v>
      </c>
      <c r="L120" s="77">
        <v>576</v>
      </c>
      <c r="M120" s="79">
        <v>0.51</v>
      </c>
      <c r="N120" s="77">
        <v>325</v>
      </c>
      <c r="O120" s="79">
        <v>0.72</v>
      </c>
      <c r="P120" s="77">
        <v>736</v>
      </c>
      <c r="Q120" s="79">
        <v>0.65</v>
      </c>
      <c r="R120" s="77">
        <v>603</v>
      </c>
      <c r="S120" s="80">
        <v>0.55000000000000004</v>
      </c>
    </row>
    <row r="121" spans="1:19" x14ac:dyDescent="0.25">
      <c r="A121" s="74" t="s">
        <v>70</v>
      </c>
      <c r="B121" s="75" t="s">
        <v>620</v>
      </c>
      <c r="C121" s="76" t="str">
        <f>VLOOKUP(A121,[1]ICS!A:F,3,FALSE)</f>
        <v xml:space="preserve">Lancashire and South Cumbria </v>
      </c>
      <c r="D121" s="76" t="s">
        <v>71</v>
      </c>
      <c r="E121" s="76" t="s">
        <v>72</v>
      </c>
      <c r="F121" s="76" t="str">
        <f>VLOOKUP(A121,[1]ICS!A:F,6,FALSE)</f>
        <v>England</v>
      </c>
      <c r="G121" s="77">
        <v>160</v>
      </c>
      <c r="H121" s="77">
        <v>0</v>
      </c>
      <c r="I121" s="82" t="s">
        <v>122</v>
      </c>
      <c r="J121" s="77">
        <v>38</v>
      </c>
      <c r="K121" s="80">
        <v>1</v>
      </c>
      <c r="L121" s="77">
        <v>65</v>
      </c>
      <c r="M121" s="79">
        <v>0.41</v>
      </c>
      <c r="N121" s="77">
        <v>39</v>
      </c>
      <c r="O121" s="80">
        <v>0.98</v>
      </c>
      <c r="P121" s="77">
        <v>19</v>
      </c>
      <c r="Q121" s="78">
        <v>0.12</v>
      </c>
      <c r="R121" s="77" t="s">
        <v>752</v>
      </c>
      <c r="S121" s="81" t="s">
        <v>753</v>
      </c>
    </row>
    <row r="122" spans="1:19" x14ac:dyDescent="0.25">
      <c r="A122" s="74" t="s">
        <v>310</v>
      </c>
      <c r="B122" s="75" t="s">
        <v>620</v>
      </c>
      <c r="C122" s="76" t="str">
        <f>VLOOKUP(A122,[1]ICS!A:F,3,FALSE)</f>
        <v xml:space="preserve">Lancashire and South Cumbria </v>
      </c>
      <c r="D122" s="76" t="s">
        <v>311</v>
      </c>
      <c r="E122" s="76" t="s">
        <v>72</v>
      </c>
      <c r="F122" s="76" t="str">
        <f>VLOOKUP(A122,[1]ICS!A:F,6,FALSE)</f>
        <v>England</v>
      </c>
      <c r="G122" s="77">
        <v>470</v>
      </c>
      <c r="H122" s="77">
        <v>8</v>
      </c>
      <c r="I122" s="79">
        <v>0.12</v>
      </c>
      <c r="J122" s="77">
        <v>136</v>
      </c>
      <c r="K122" s="78">
        <v>0.96</v>
      </c>
      <c r="L122" s="77">
        <v>230</v>
      </c>
      <c r="M122" s="79">
        <v>0.49</v>
      </c>
      <c r="N122" s="77">
        <v>174</v>
      </c>
      <c r="O122" s="80">
        <v>0.95</v>
      </c>
      <c r="P122" s="77">
        <v>82</v>
      </c>
      <c r="Q122" s="78">
        <v>0.17</v>
      </c>
      <c r="R122" s="77">
        <v>12</v>
      </c>
      <c r="S122" s="79">
        <v>0.03</v>
      </c>
    </row>
    <row r="123" spans="1:19" x14ac:dyDescent="0.25">
      <c r="A123" s="74" t="s">
        <v>116</v>
      </c>
      <c r="B123" s="75" t="s">
        <v>620</v>
      </c>
      <c r="C123" s="76" t="str">
        <f>VLOOKUP(A123,[1]ICS!A:F,3,FALSE)</f>
        <v xml:space="preserve">Lancashire and South Cumbria </v>
      </c>
      <c r="D123" s="76" t="s">
        <v>117</v>
      </c>
      <c r="E123" s="76" t="s">
        <v>118</v>
      </c>
      <c r="F123" s="76" t="str">
        <f>VLOOKUP(A123,[1]ICS!A:F,6,FALSE)</f>
        <v>England</v>
      </c>
      <c r="G123" s="77">
        <v>229</v>
      </c>
      <c r="H123" s="77" t="s">
        <v>752</v>
      </c>
      <c r="I123" s="81" t="s">
        <v>753</v>
      </c>
      <c r="J123" s="77">
        <v>132</v>
      </c>
      <c r="K123" s="80">
        <v>1</v>
      </c>
      <c r="L123" s="77">
        <v>113</v>
      </c>
      <c r="M123" s="79">
        <v>0.49</v>
      </c>
      <c r="N123" s="77">
        <v>54</v>
      </c>
      <c r="O123" s="79">
        <v>0.62</v>
      </c>
      <c r="P123" s="77">
        <v>153</v>
      </c>
      <c r="Q123" s="79">
        <v>0.67</v>
      </c>
      <c r="R123" s="77">
        <v>89</v>
      </c>
      <c r="S123" s="79">
        <v>0.41</v>
      </c>
    </row>
    <row r="124" spans="1:19" x14ac:dyDescent="0.25">
      <c r="A124" s="74" t="s">
        <v>303</v>
      </c>
      <c r="B124" s="75" t="s">
        <v>620</v>
      </c>
      <c r="C124" s="76" t="str">
        <f>VLOOKUP(A124,[1]ICS!A:F,3,FALSE)</f>
        <v xml:space="preserve">Lancashire and South Cumbria </v>
      </c>
      <c r="D124" s="76" t="s">
        <v>304</v>
      </c>
      <c r="E124" s="76" t="s">
        <v>118</v>
      </c>
      <c r="F124" s="76" t="str">
        <f>VLOOKUP(A124,[1]ICS!A:F,6,FALSE)</f>
        <v>England</v>
      </c>
      <c r="G124" s="77">
        <v>231</v>
      </c>
      <c r="H124" s="77">
        <v>5</v>
      </c>
      <c r="I124" s="79">
        <v>0.17</v>
      </c>
      <c r="J124" s="77">
        <v>63</v>
      </c>
      <c r="K124" s="79">
        <v>0.98</v>
      </c>
      <c r="L124" s="77">
        <v>168</v>
      </c>
      <c r="M124" s="80">
        <v>0.73</v>
      </c>
      <c r="N124" s="77">
        <v>67</v>
      </c>
      <c r="O124" s="80">
        <v>0.76</v>
      </c>
      <c r="P124" s="77">
        <v>162</v>
      </c>
      <c r="Q124" s="79">
        <v>0.7</v>
      </c>
      <c r="R124" s="77">
        <v>36</v>
      </c>
      <c r="S124" s="79">
        <v>0.16</v>
      </c>
    </row>
    <row r="125" spans="1:19" x14ac:dyDescent="0.25">
      <c r="A125" s="74" t="s">
        <v>659</v>
      </c>
      <c r="B125" s="75" t="s">
        <v>663</v>
      </c>
      <c r="C125" s="76" t="str">
        <f>VLOOKUP(A125,[1]ICS!A:F,3,FALSE)</f>
        <v>Bath and North East Somerset, Swindon and Wiltshire</v>
      </c>
      <c r="D125" s="76" t="s">
        <v>660</v>
      </c>
      <c r="E125" s="76" t="s">
        <v>658</v>
      </c>
      <c r="F125" s="76" t="str">
        <f>VLOOKUP(A125,[1]ICS!A:F,6,FALSE)</f>
        <v>England</v>
      </c>
      <c r="G125" s="77">
        <v>435</v>
      </c>
      <c r="H125" s="77">
        <v>10</v>
      </c>
      <c r="I125" s="80">
        <v>0.26</v>
      </c>
      <c r="J125" s="77">
        <v>214</v>
      </c>
      <c r="K125" s="80">
        <v>1</v>
      </c>
      <c r="L125" s="77">
        <v>403</v>
      </c>
      <c r="M125" s="80">
        <v>0.93</v>
      </c>
      <c r="N125" s="77">
        <v>123</v>
      </c>
      <c r="O125" s="80">
        <v>0.8</v>
      </c>
      <c r="P125" s="77">
        <v>303</v>
      </c>
      <c r="Q125" s="79">
        <v>0.7</v>
      </c>
      <c r="R125" s="77">
        <v>271</v>
      </c>
      <c r="S125" s="80">
        <v>0.63</v>
      </c>
    </row>
    <row r="126" spans="1:19" x14ac:dyDescent="0.25">
      <c r="A126" s="74" t="s">
        <v>354</v>
      </c>
      <c r="B126" s="75" t="s">
        <v>663</v>
      </c>
      <c r="C126" s="76" t="str">
        <f>VLOOKUP(A126,[1]ICS!A:F,3,FALSE)</f>
        <v xml:space="preserve">Buckinghamshire, Oxfordshire and Berkshire West </v>
      </c>
      <c r="D126" s="76" t="s">
        <v>355</v>
      </c>
      <c r="E126" s="76" t="s">
        <v>356</v>
      </c>
      <c r="F126" s="76" t="str">
        <f>VLOOKUP(A126,[1]ICS!A:F,6,FALSE)</f>
        <v>England</v>
      </c>
      <c r="G126" s="77">
        <v>339</v>
      </c>
      <c r="H126" s="77">
        <v>5</v>
      </c>
      <c r="I126" s="79">
        <v>0.09</v>
      </c>
      <c r="J126" s="77">
        <v>328</v>
      </c>
      <c r="K126" s="80">
        <v>1</v>
      </c>
      <c r="L126" s="77">
        <v>88</v>
      </c>
      <c r="M126" s="79">
        <v>0.26</v>
      </c>
      <c r="N126" s="77">
        <v>14</v>
      </c>
      <c r="O126" s="78">
        <v>0.11</v>
      </c>
      <c r="P126" s="77">
        <v>201</v>
      </c>
      <c r="Q126" s="79">
        <v>0.59</v>
      </c>
      <c r="R126" s="77">
        <v>35</v>
      </c>
      <c r="S126" s="79">
        <v>0.11</v>
      </c>
    </row>
    <row r="127" spans="1:19" x14ac:dyDescent="0.25">
      <c r="A127" s="74" t="s">
        <v>668</v>
      </c>
      <c r="B127" s="75" t="s">
        <v>663</v>
      </c>
      <c r="C127" s="76" t="str">
        <f>VLOOKUP(A127,[1]ICS!A:F,3,FALSE)</f>
        <v xml:space="preserve">Buckinghamshire, Oxfordshire and Berkshire West </v>
      </c>
      <c r="D127" s="76" t="s">
        <v>669</v>
      </c>
      <c r="E127" s="76" t="s">
        <v>285</v>
      </c>
      <c r="F127" s="76" t="str">
        <f>VLOOKUP(A127,[1]ICS!A:F,6,FALSE)</f>
        <v>England</v>
      </c>
      <c r="G127" s="77">
        <v>185</v>
      </c>
      <c r="H127" s="77" t="s">
        <v>752</v>
      </c>
      <c r="I127" s="81" t="s">
        <v>753</v>
      </c>
      <c r="J127" s="77">
        <v>104</v>
      </c>
      <c r="K127" s="79">
        <v>0.98</v>
      </c>
      <c r="L127" s="77">
        <v>115</v>
      </c>
      <c r="M127" s="80">
        <v>0.62</v>
      </c>
      <c r="N127" s="77">
        <v>28</v>
      </c>
      <c r="O127" s="79">
        <v>0.47</v>
      </c>
      <c r="P127" s="77">
        <v>133</v>
      </c>
      <c r="Q127" s="79">
        <v>0.72</v>
      </c>
      <c r="R127" s="77">
        <v>142</v>
      </c>
      <c r="S127" s="80">
        <v>0.78</v>
      </c>
    </row>
    <row r="128" spans="1:19" x14ac:dyDescent="0.25">
      <c r="A128" s="74" t="s">
        <v>283</v>
      </c>
      <c r="B128" s="75" t="s">
        <v>663</v>
      </c>
      <c r="C128" s="76" t="str">
        <f>VLOOKUP(A128,[1]ICS!A:F,3,FALSE)</f>
        <v xml:space="preserve">Buckinghamshire, Oxfordshire and Berkshire West </v>
      </c>
      <c r="D128" s="76" t="s">
        <v>284</v>
      </c>
      <c r="E128" s="76" t="s">
        <v>285</v>
      </c>
      <c r="F128" s="76" t="str">
        <f>VLOOKUP(A128,[1]ICS!A:F,6,FALSE)</f>
        <v>England</v>
      </c>
      <c r="G128" s="77">
        <v>353</v>
      </c>
      <c r="H128" s="77">
        <v>8</v>
      </c>
      <c r="I128" s="80">
        <v>0.27</v>
      </c>
      <c r="J128" s="77">
        <v>190</v>
      </c>
      <c r="K128" s="78">
        <v>0.96</v>
      </c>
      <c r="L128" s="77">
        <v>270</v>
      </c>
      <c r="M128" s="80">
        <v>0.76</v>
      </c>
      <c r="N128" s="77">
        <v>96</v>
      </c>
      <c r="O128" s="80">
        <v>0.81</v>
      </c>
      <c r="P128" s="77">
        <v>274</v>
      </c>
      <c r="Q128" s="80">
        <v>0.78</v>
      </c>
      <c r="R128" s="77">
        <v>315</v>
      </c>
      <c r="S128" s="80">
        <v>0.9</v>
      </c>
    </row>
    <row r="129" spans="1:19" x14ac:dyDescent="0.25">
      <c r="A129" s="74" t="s">
        <v>286</v>
      </c>
      <c r="B129" s="75" t="s">
        <v>663</v>
      </c>
      <c r="C129" s="76" t="str">
        <f>VLOOKUP(A129,[1]ICS!A:F,3,FALSE)</f>
        <v xml:space="preserve">Buckinghamshire, Oxfordshire and Berkshire West </v>
      </c>
      <c r="D129" s="76" t="s">
        <v>287</v>
      </c>
      <c r="E129" s="76" t="s">
        <v>288</v>
      </c>
      <c r="F129" s="76" t="str">
        <f>VLOOKUP(A129,[1]ICS!A:F,6,FALSE)</f>
        <v>England</v>
      </c>
      <c r="G129" s="77">
        <v>414</v>
      </c>
      <c r="H129" s="77">
        <v>13</v>
      </c>
      <c r="I129" s="80">
        <v>0.27</v>
      </c>
      <c r="J129" s="77">
        <v>151</v>
      </c>
      <c r="K129" s="79">
        <v>0.99</v>
      </c>
      <c r="L129" s="77">
        <v>254</v>
      </c>
      <c r="M129" s="80">
        <v>0.61</v>
      </c>
      <c r="N129" s="77">
        <v>52</v>
      </c>
      <c r="O129" s="79">
        <v>0.39</v>
      </c>
      <c r="P129" s="77">
        <v>236</v>
      </c>
      <c r="Q129" s="79">
        <v>0.56999999999999995</v>
      </c>
      <c r="R129" s="77">
        <v>148</v>
      </c>
      <c r="S129" s="79">
        <v>0.37</v>
      </c>
    </row>
    <row r="130" spans="1:19" x14ac:dyDescent="0.25">
      <c r="A130" s="74" t="s">
        <v>123</v>
      </c>
      <c r="B130" s="75" t="s">
        <v>663</v>
      </c>
      <c r="C130" s="76" t="str">
        <f>VLOOKUP(A130,[1]ICS!A:F,3,FALSE)</f>
        <v xml:space="preserve">Frimley Health and Care </v>
      </c>
      <c r="D130" s="76" t="s">
        <v>124</v>
      </c>
      <c r="E130" s="76" t="s">
        <v>125</v>
      </c>
      <c r="F130" s="76" t="str">
        <f>VLOOKUP(A130,[1]ICS!A:F,6,FALSE)</f>
        <v>England</v>
      </c>
      <c r="G130" s="77">
        <v>280</v>
      </c>
      <c r="H130" s="77" t="s">
        <v>752</v>
      </c>
      <c r="I130" s="81" t="s">
        <v>753</v>
      </c>
      <c r="J130" s="77">
        <v>172</v>
      </c>
      <c r="K130" s="80">
        <v>1</v>
      </c>
      <c r="L130" s="77">
        <v>24</v>
      </c>
      <c r="M130" s="78">
        <v>0.09</v>
      </c>
      <c r="N130" s="77">
        <v>57</v>
      </c>
      <c r="O130" s="79">
        <v>0.62</v>
      </c>
      <c r="P130" s="77">
        <v>138</v>
      </c>
      <c r="Q130" s="79">
        <v>0.49</v>
      </c>
      <c r="R130" s="77">
        <v>117</v>
      </c>
      <c r="S130" s="79">
        <v>0.43</v>
      </c>
    </row>
    <row r="131" spans="1:19" x14ac:dyDescent="0.25">
      <c r="A131" s="74" t="s">
        <v>414</v>
      </c>
      <c r="B131" s="75" t="s">
        <v>663</v>
      </c>
      <c r="C131" s="76" t="str">
        <f>VLOOKUP(A131,[1]ICS!A:F,3,FALSE)</f>
        <v xml:space="preserve">Frimley Health and Care </v>
      </c>
      <c r="D131" s="76" t="s">
        <v>415</v>
      </c>
      <c r="E131" s="76" t="s">
        <v>125</v>
      </c>
      <c r="F131" s="76" t="str">
        <f>VLOOKUP(A131,[1]ICS!A:F,6,FALSE)</f>
        <v>England</v>
      </c>
      <c r="G131" s="77">
        <v>308</v>
      </c>
      <c r="H131" s="77" t="s">
        <v>752</v>
      </c>
      <c r="I131" s="81" t="s">
        <v>753</v>
      </c>
      <c r="J131" s="77">
        <v>179</v>
      </c>
      <c r="K131" s="79">
        <v>0.98</v>
      </c>
      <c r="L131" s="77">
        <v>166</v>
      </c>
      <c r="M131" s="79">
        <v>0.54</v>
      </c>
      <c r="N131" s="77">
        <v>34</v>
      </c>
      <c r="O131" s="78">
        <v>0.28999999999999998</v>
      </c>
      <c r="P131" s="77">
        <v>164</v>
      </c>
      <c r="Q131" s="79">
        <v>0.53</v>
      </c>
      <c r="R131" s="77">
        <v>73</v>
      </c>
      <c r="S131" s="79">
        <v>0.24</v>
      </c>
    </row>
    <row r="132" spans="1:19" x14ac:dyDescent="0.25">
      <c r="A132" s="74" t="s">
        <v>27</v>
      </c>
      <c r="B132" s="75" t="s">
        <v>663</v>
      </c>
      <c r="C132" s="76" t="str">
        <f>VLOOKUP(A132,[1]ICS!A:F,3,FALSE)</f>
        <v xml:space="preserve">Hampshire and Isle of Wight </v>
      </c>
      <c r="D132" s="76" t="s">
        <v>28</v>
      </c>
      <c r="E132" s="76" t="s">
        <v>29</v>
      </c>
      <c r="F132" s="76" t="str">
        <f>VLOOKUP(A132,[1]ICS!A:F,6,FALSE)</f>
        <v>England</v>
      </c>
      <c r="G132" s="77">
        <v>397</v>
      </c>
      <c r="H132" s="77">
        <v>5</v>
      </c>
      <c r="I132" s="79">
        <v>0.11</v>
      </c>
      <c r="J132" s="77">
        <v>50</v>
      </c>
      <c r="K132" s="80">
        <v>1</v>
      </c>
      <c r="L132" s="77">
        <v>5</v>
      </c>
      <c r="M132" s="78">
        <v>0.01</v>
      </c>
      <c r="N132" s="77">
        <v>55</v>
      </c>
      <c r="O132" s="79">
        <v>0.4</v>
      </c>
      <c r="P132" s="77">
        <v>211</v>
      </c>
      <c r="Q132" s="79">
        <v>0.53</v>
      </c>
      <c r="R132" s="77">
        <v>21</v>
      </c>
      <c r="S132" s="79">
        <v>0.05</v>
      </c>
    </row>
    <row r="133" spans="1:19" x14ac:dyDescent="0.25">
      <c r="A133" s="74" t="s">
        <v>298</v>
      </c>
      <c r="B133" s="75" t="s">
        <v>663</v>
      </c>
      <c r="C133" s="76" t="str">
        <f>VLOOKUP(A133,[1]ICS!A:F,3,FALSE)</f>
        <v xml:space="preserve">Hampshire and Isle of Wight </v>
      </c>
      <c r="D133" s="76" t="s">
        <v>299</v>
      </c>
      <c r="E133" s="76" t="s">
        <v>29</v>
      </c>
      <c r="F133" s="76" t="str">
        <f>VLOOKUP(A133,[1]ICS!A:F,6,FALSE)</f>
        <v>England</v>
      </c>
      <c r="G133" s="77">
        <v>125</v>
      </c>
      <c r="H133" s="77" t="s">
        <v>752</v>
      </c>
      <c r="I133" s="81" t="s">
        <v>753</v>
      </c>
      <c r="J133" s="77">
        <v>24</v>
      </c>
      <c r="K133" s="80">
        <v>1</v>
      </c>
      <c r="L133" s="77" t="s">
        <v>752</v>
      </c>
      <c r="M133" s="81" t="s">
        <v>753</v>
      </c>
      <c r="N133" s="77">
        <v>24</v>
      </c>
      <c r="O133" s="79">
        <v>0.69</v>
      </c>
      <c r="P133" s="77">
        <v>59</v>
      </c>
      <c r="Q133" s="79">
        <v>0.47</v>
      </c>
      <c r="R133" s="77">
        <v>33</v>
      </c>
      <c r="S133" s="79">
        <v>0.27</v>
      </c>
    </row>
    <row r="134" spans="1:19" x14ac:dyDescent="0.25">
      <c r="A134" s="74" t="s">
        <v>161</v>
      </c>
      <c r="B134" s="75" t="s">
        <v>663</v>
      </c>
      <c r="C134" s="76" t="str">
        <f>VLOOKUP(A134,[1]ICS!A:F,3,FALSE)</f>
        <v xml:space="preserve">Hampshire and Isle of Wight </v>
      </c>
      <c r="D134" s="76" t="s">
        <v>162</v>
      </c>
      <c r="E134" s="76" t="s">
        <v>163</v>
      </c>
      <c r="F134" s="76" t="str">
        <f>VLOOKUP(A134,[1]ICS!A:F,6,FALSE)</f>
        <v>England</v>
      </c>
      <c r="G134" s="77">
        <v>117</v>
      </c>
      <c r="H134" s="77" t="s">
        <v>752</v>
      </c>
      <c r="I134" s="81" t="s">
        <v>753</v>
      </c>
      <c r="J134" s="77">
        <v>115</v>
      </c>
      <c r="K134" s="80">
        <v>1</v>
      </c>
      <c r="L134" s="77">
        <v>34</v>
      </c>
      <c r="M134" s="79">
        <v>0.28999999999999998</v>
      </c>
      <c r="N134" s="77">
        <v>29</v>
      </c>
      <c r="O134" s="79">
        <v>0.74</v>
      </c>
      <c r="P134" s="77">
        <v>54</v>
      </c>
      <c r="Q134" s="79">
        <v>0.46</v>
      </c>
      <c r="R134" s="77">
        <v>0</v>
      </c>
      <c r="S134" s="78">
        <v>0</v>
      </c>
    </row>
    <row r="135" spans="1:19" x14ac:dyDescent="0.25">
      <c r="A135" s="74" t="s">
        <v>272</v>
      </c>
      <c r="B135" s="75" t="s">
        <v>663</v>
      </c>
      <c r="C135" s="76" t="str">
        <f>VLOOKUP(A135,[1]ICS!A:F,3,FALSE)</f>
        <v xml:space="preserve">Hampshire and Isle of Wight </v>
      </c>
      <c r="D135" s="76" t="s">
        <v>273</v>
      </c>
      <c r="E135" s="76" t="s">
        <v>274</v>
      </c>
      <c r="F135" s="76" t="str">
        <f>VLOOKUP(A135,[1]ICS!A:F,6,FALSE)</f>
        <v>England</v>
      </c>
      <c r="G135" s="77">
        <v>800</v>
      </c>
      <c r="H135" s="77">
        <v>12</v>
      </c>
      <c r="I135" s="79">
        <v>0.18</v>
      </c>
      <c r="J135" s="77">
        <v>706</v>
      </c>
      <c r="K135" s="80">
        <v>1</v>
      </c>
      <c r="L135" s="77">
        <v>652</v>
      </c>
      <c r="M135" s="80">
        <v>0.82</v>
      </c>
      <c r="N135" s="77">
        <v>195</v>
      </c>
      <c r="O135" s="80">
        <v>0.81</v>
      </c>
      <c r="P135" s="77">
        <v>689</v>
      </c>
      <c r="Q135" s="80">
        <v>0.86</v>
      </c>
      <c r="R135" s="77">
        <v>12</v>
      </c>
      <c r="S135" s="79">
        <v>0.02</v>
      </c>
    </row>
    <row r="136" spans="1:19" x14ac:dyDescent="0.25">
      <c r="A136" s="74" t="s">
        <v>341</v>
      </c>
      <c r="B136" s="75" t="s">
        <v>663</v>
      </c>
      <c r="C136" s="76" t="str">
        <f>VLOOKUP(A136,[1]ICS!A:F,3,FALSE)</f>
        <v xml:space="preserve">Hampshire and Isle of Wight </v>
      </c>
      <c r="D136" s="76" t="s">
        <v>342</v>
      </c>
      <c r="E136" s="76" t="s">
        <v>343</v>
      </c>
      <c r="F136" s="76" t="str">
        <f>VLOOKUP(A136,[1]ICS!A:F,6,FALSE)</f>
        <v>England</v>
      </c>
      <c r="G136" s="77">
        <v>614</v>
      </c>
      <c r="H136" s="77" t="s">
        <v>752</v>
      </c>
      <c r="I136" s="81" t="s">
        <v>753</v>
      </c>
      <c r="J136" s="77">
        <v>227</v>
      </c>
      <c r="K136" s="79">
        <v>0.99</v>
      </c>
      <c r="L136" s="77">
        <v>439</v>
      </c>
      <c r="M136" s="80">
        <v>0.71</v>
      </c>
      <c r="N136" s="77">
        <v>70</v>
      </c>
      <c r="O136" s="79">
        <v>0.38</v>
      </c>
      <c r="P136" s="77">
        <v>424</v>
      </c>
      <c r="Q136" s="79">
        <v>0.69</v>
      </c>
      <c r="R136" s="77">
        <v>247</v>
      </c>
      <c r="S136" s="79">
        <v>0.42</v>
      </c>
    </row>
    <row r="137" spans="1:19" x14ac:dyDescent="0.25">
      <c r="A137" s="74" t="s">
        <v>280</v>
      </c>
      <c r="B137" s="75" t="s">
        <v>663</v>
      </c>
      <c r="C137" s="76" t="str">
        <f>VLOOKUP(A137,[1]ICS!A:F,3,FALSE)</f>
        <v>Kent and Medway Integrated Care System</v>
      </c>
      <c r="D137" s="76" t="s">
        <v>281</v>
      </c>
      <c r="E137" s="76" t="s">
        <v>282</v>
      </c>
      <c r="F137" s="76" t="str">
        <f>VLOOKUP(A137,[1]ICS!A:F,6,FALSE)</f>
        <v>England</v>
      </c>
      <c r="G137" s="77">
        <v>429</v>
      </c>
      <c r="H137" s="77">
        <v>17</v>
      </c>
      <c r="I137" s="79">
        <v>0.17</v>
      </c>
      <c r="J137" s="77">
        <v>282</v>
      </c>
      <c r="K137" s="80">
        <v>1</v>
      </c>
      <c r="L137" s="77">
        <v>180</v>
      </c>
      <c r="M137" s="79">
        <v>0.42</v>
      </c>
      <c r="N137" s="77">
        <v>87</v>
      </c>
      <c r="O137" s="79">
        <v>0.52</v>
      </c>
      <c r="P137" s="77">
        <v>298</v>
      </c>
      <c r="Q137" s="79">
        <v>0.69</v>
      </c>
      <c r="R137" s="77">
        <v>164</v>
      </c>
      <c r="S137" s="79">
        <v>0.4</v>
      </c>
    </row>
    <row r="138" spans="1:19" x14ac:dyDescent="0.25">
      <c r="A138" s="74" t="s">
        <v>416</v>
      </c>
      <c r="B138" s="75" t="s">
        <v>663</v>
      </c>
      <c r="C138" s="76" t="str">
        <f>VLOOKUP(A138,[1]ICS!A:F,3,FALSE)</f>
        <v>Kent and Medway Integrated Care System</v>
      </c>
      <c r="D138" s="76" t="s">
        <v>417</v>
      </c>
      <c r="E138" s="76" t="s">
        <v>282</v>
      </c>
      <c r="F138" s="76" t="str">
        <f>VLOOKUP(A138,[1]ICS!A:F,6,FALSE)</f>
        <v>England</v>
      </c>
      <c r="G138" s="77">
        <v>451</v>
      </c>
      <c r="H138" s="77">
        <v>29</v>
      </c>
      <c r="I138" s="80">
        <v>0.28999999999999998</v>
      </c>
      <c r="J138" s="77">
        <v>272</v>
      </c>
      <c r="K138" s="80">
        <v>1</v>
      </c>
      <c r="L138" s="77">
        <v>176</v>
      </c>
      <c r="M138" s="79">
        <v>0.39</v>
      </c>
      <c r="N138" s="77">
        <v>117</v>
      </c>
      <c r="O138" s="80">
        <v>0.8</v>
      </c>
      <c r="P138" s="77">
        <v>316</v>
      </c>
      <c r="Q138" s="79">
        <v>0.7</v>
      </c>
      <c r="R138" s="77">
        <v>255</v>
      </c>
      <c r="S138" s="80">
        <v>0.6</v>
      </c>
    </row>
    <row r="139" spans="1:19" x14ac:dyDescent="0.25">
      <c r="A139" s="74" t="s">
        <v>198</v>
      </c>
      <c r="B139" s="75" t="s">
        <v>663</v>
      </c>
      <c r="C139" s="76" t="str">
        <f>VLOOKUP(A139,[1]ICS!A:F,3,FALSE)</f>
        <v>Kent and Medway Integrated Care System</v>
      </c>
      <c r="D139" s="76" t="s">
        <v>199</v>
      </c>
      <c r="E139" s="76" t="s">
        <v>200</v>
      </c>
      <c r="F139" s="76" t="str">
        <f>VLOOKUP(A139,[1]ICS!A:F,6,FALSE)</f>
        <v>England</v>
      </c>
      <c r="G139" s="77">
        <v>199</v>
      </c>
      <c r="H139" s="77" t="s">
        <v>752</v>
      </c>
      <c r="I139" s="81" t="s">
        <v>753</v>
      </c>
      <c r="J139" s="77">
        <v>188</v>
      </c>
      <c r="K139" s="79">
        <v>0.99</v>
      </c>
      <c r="L139" s="77">
        <v>140</v>
      </c>
      <c r="M139" s="80">
        <v>0.7</v>
      </c>
      <c r="N139" s="77">
        <v>22</v>
      </c>
      <c r="O139" s="79">
        <v>0.39</v>
      </c>
      <c r="P139" s="77">
        <v>72</v>
      </c>
      <c r="Q139" s="78">
        <v>0.36</v>
      </c>
      <c r="R139" s="77">
        <v>116</v>
      </c>
      <c r="S139" s="80">
        <v>0.6</v>
      </c>
    </row>
    <row r="140" spans="1:19" x14ac:dyDescent="0.25">
      <c r="A140" s="74" t="s">
        <v>386</v>
      </c>
      <c r="B140" s="75" t="s">
        <v>663</v>
      </c>
      <c r="C140" s="76" t="str">
        <f>VLOOKUP(A140,[1]ICS!A:F,3,FALSE)</f>
        <v>Kent and Medway Integrated Care System</v>
      </c>
      <c r="D140" s="76" t="s">
        <v>387</v>
      </c>
      <c r="E140" s="76" t="s">
        <v>200</v>
      </c>
      <c r="F140" s="76" t="str">
        <f>VLOOKUP(A140,[1]ICS!A:F,6,FALSE)</f>
        <v>England</v>
      </c>
      <c r="G140" s="77">
        <v>159</v>
      </c>
      <c r="H140" s="77">
        <v>0</v>
      </c>
      <c r="I140" s="78">
        <v>0</v>
      </c>
      <c r="J140" s="77">
        <v>148</v>
      </c>
      <c r="K140" s="79">
        <v>0.99</v>
      </c>
      <c r="L140" s="77">
        <v>126</v>
      </c>
      <c r="M140" s="80">
        <v>0.79</v>
      </c>
      <c r="N140" s="77">
        <v>14</v>
      </c>
      <c r="O140" s="78">
        <v>0.27</v>
      </c>
      <c r="P140" s="77">
        <v>80</v>
      </c>
      <c r="Q140" s="79">
        <v>0.5</v>
      </c>
      <c r="R140" s="77">
        <v>86</v>
      </c>
      <c r="S140" s="80">
        <v>0.54</v>
      </c>
    </row>
    <row r="141" spans="1:19" x14ac:dyDescent="0.25">
      <c r="A141" s="74" t="s">
        <v>201</v>
      </c>
      <c r="B141" s="75" t="s">
        <v>663</v>
      </c>
      <c r="C141" s="76" t="str">
        <f>VLOOKUP(A141,[1]ICS!A:F,3,FALSE)</f>
        <v>Kent and Medway Integrated Care System</v>
      </c>
      <c r="D141" s="76" t="s">
        <v>202</v>
      </c>
      <c r="E141" s="76" t="s">
        <v>203</v>
      </c>
      <c r="F141" s="76" t="str">
        <f>VLOOKUP(A141,[1]ICS!A:F,6,FALSE)</f>
        <v>England</v>
      </c>
      <c r="G141" s="77">
        <v>609</v>
      </c>
      <c r="H141" s="77">
        <v>19</v>
      </c>
      <c r="I141" s="80">
        <v>0.26</v>
      </c>
      <c r="J141" s="77">
        <v>392</v>
      </c>
      <c r="K141" s="80">
        <v>1</v>
      </c>
      <c r="L141" s="77">
        <v>309</v>
      </c>
      <c r="M141" s="79">
        <v>0.51</v>
      </c>
      <c r="N141" s="77">
        <v>149</v>
      </c>
      <c r="O141" s="79">
        <v>0.66</v>
      </c>
      <c r="P141" s="77">
        <v>275</v>
      </c>
      <c r="Q141" s="79">
        <v>0.45</v>
      </c>
      <c r="R141" s="77">
        <v>9</v>
      </c>
      <c r="S141" s="79">
        <v>0.02</v>
      </c>
    </row>
    <row r="142" spans="1:19" x14ac:dyDescent="0.25">
      <c r="A142" s="74" t="s">
        <v>360</v>
      </c>
      <c r="B142" s="75" t="s">
        <v>663</v>
      </c>
      <c r="C142" s="76" t="str">
        <f>VLOOKUP(A142,[1]ICS!A:F,3,FALSE)</f>
        <v xml:space="preserve">Surrey Heartlands Health and Care </v>
      </c>
      <c r="D142" s="76" t="s">
        <v>361</v>
      </c>
      <c r="E142" s="76" t="s">
        <v>362</v>
      </c>
      <c r="F142" s="76" t="str">
        <f>VLOOKUP(A142,[1]ICS!A:F,6,FALSE)</f>
        <v>England</v>
      </c>
      <c r="G142" s="77">
        <v>314</v>
      </c>
      <c r="H142" s="77" t="s">
        <v>752</v>
      </c>
      <c r="I142" s="81" t="s">
        <v>753</v>
      </c>
      <c r="J142" s="77">
        <v>222</v>
      </c>
      <c r="K142" s="79">
        <v>0.99</v>
      </c>
      <c r="L142" s="77">
        <v>0</v>
      </c>
      <c r="M142" s="78">
        <v>0</v>
      </c>
      <c r="N142" s="77">
        <v>47</v>
      </c>
      <c r="O142" s="79">
        <v>0.54</v>
      </c>
      <c r="P142" s="77">
        <v>130</v>
      </c>
      <c r="Q142" s="78">
        <v>0.41</v>
      </c>
      <c r="R142" s="77">
        <v>0</v>
      </c>
      <c r="S142" s="78">
        <v>0</v>
      </c>
    </row>
    <row r="143" spans="1:19" x14ac:dyDescent="0.25">
      <c r="A143" s="74" t="s">
        <v>318</v>
      </c>
      <c r="B143" s="75" t="s">
        <v>663</v>
      </c>
      <c r="C143" s="76" t="str">
        <f>VLOOKUP(A143,[1]ICS!A:F,3,FALSE)</f>
        <v xml:space="preserve">Surrey Heartlands Health and Care </v>
      </c>
      <c r="D143" s="76" t="s">
        <v>319</v>
      </c>
      <c r="E143" s="76" t="s">
        <v>320</v>
      </c>
      <c r="F143" s="76" t="str">
        <f>VLOOKUP(A143,[1]ICS!A:F,6,FALSE)</f>
        <v>England</v>
      </c>
      <c r="G143" s="77">
        <v>248</v>
      </c>
      <c r="H143" s="77" t="s">
        <v>752</v>
      </c>
      <c r="I143" s="81" t="s">
        <v>753</v>
      </c>
      <c r="J143" s="77">
        <v>196</v>
      </c>
      <c r="K143" s="80">
        <v>1</v>
      </c>
      <c r="L143" s="77">
        <v>26</v>
      </c>
      <c r="M143" s="78">
        <v>0.1</v>
      </c>
      <c r="N143" s="77">
        <v>46</v>
      </c>
      <c r="O143" s="79">
        <v>0.48</v>
      </c>
      <c r="P143" s="77">
        <v>187</v>
      </c>
      <c r="Q143" s="80">
        <v>0.75</v>
      </c>
      <c r="R143" s="77">
        <v>185</v>
      </c>
      <c r="S143" s="80">
        <v>0.77</v>
      </c>
    </row>
    <row r="144" spans="1:19" x14ac:dyDescent="0.25">
      <c r="A144" s="74" t="s">
        <v>110</v>
      </c>
      <c r="B144" s="75" t="s">
        <v>663</v>
      </c>
      <c r="C144" s="76" t="str">
        <f>VLOOKUP(A144,[1]ICS!A:F,3,FALSE)</f>
        <v xml:space="preserve">Surrey Heartlands Health and Care </v>
      </c>
      <c r="D144" s="76" t="s">
        <v>111</v>
      </c>
      <c r="E144" s="76" t="s">
        <v>112</v>
      </c>
      <c r="F144" s="76" t="str">
        <f>VLOOKUP(A144,[1]ICS!A:F,6,FALSE)</f>
        <v>England</v>
      </c>
      <c r="G144" s="77">
        <v>318</v>
      </c>
      <c r="H144" s="77" t="s">
        <v>752</v>
      </c>
      <c r="I144" s="81" t="s">
        <v>753</v>
      </c>
      <c r="J144" s="77">
        <v>229</v>
      </c>
      <c r="K144" s="79">
        <v>0.99</v>
      </c>
      <c r="L144" s="77" t="s">
        <v>752</v>
      </c>
      <c r="M144" s="81" t="s">
        <v>753</v>
      </c>
      <c r="N144" s="77">
        <v>51</v>
      </c>
      <c r="O144" s="79">
        <v>0.61</v>
      </c>
      <c r="P144" s="77">
        <v>198</v>
      </c>
      <c r="Q144" s="79">
        <v>0.62</v>
      </c>
      <c r="R144" s="77">
        <v>58</v>
      </c>
      <c r="S144" s="79">
        <v>0.19</v>
      </c>
    </row>
    <row r="145" spans="1:19" x14ac:dyDescent="0.25">
      <c r="A145" s="74" t="s">
        <v>700</v>
      </c>
      <c r="B145" s="75" t="s">
        <v>663</v>
      </c>
      <c r="C145" s="76" t="str">
        <f>VLOOKUP(A145,[1]ICS!A:F,3,FALSE)</f>
        <v xml:space="preserve">Sussex Health and Care Partnership </v>
      </c>
      <c r="D145" s="76" t="s">
        <v>701</v>
      </c>
      <c r="E145" s="76" t="s">
        <v>699</v>
      </c>
      <c r="F145" s="76" t="str">
        <f>VLOOKUP(A145,[1]ICS!A:F,6,FALSE)</f>
        <v>England</v>
      </c>
      <c r="G145" s="77">
        <v>128</v>
      </c>
      <c r="H145" s="77">
        <v>0</v>
      </c>
      <c r="I145" s="78">
        <v>0</v>
      </c>
      <c r="J145" s="77">
        <v>99</v>
      </c>
      <c r="K145" s="80">
        <v>1</v>
      </c>
      <c r="L145" s="77">
        <v>53</v>
      </c>
      <c r="M145" s="79">
        <v>0.41</v>
      </c>
      <c r="N145" s="77" t="s">
        <v>752</v>
      </c>
      <c r="O145" s="81" t="s">
        <v>753</v>
      </c>
      <c r="P145" s="77">
        <v>121</v>
      </c>
      <c r="Q145" s="80">
        <v>0.95</v>
      </c>
      <c r="R145" s="77">
        <v>0</v>
      </c>
      <c r="S145" s="78">
        <v>0</v>
      </c>
    </row>
    <row r="146" spans="1:19" x14ac:dyDescent="0.25">
      <c r="A146" s="74" t="s">
        <v>702</v>
      </c>
      <c r="B146" s="75" t="s">
        <v>663</v>
      </c>
      <c r="C146" s="76" t="str">
        <f>VLOOKUP(A146,[1]ICS!A:F,3,FALSE)</f>
        <v xml:space="preserve">Sussex Health and Care Partnership </v>
      </c>
      <c r="D146" s="76" t="s">
        <v>703</v>
      </c>
      <c r="E146" s="76" t="s">
        <v>699</v>
      </c>
      <c r="F146" s="76" t="str">
        <f>VLOOKUP(A146,[1]ICS!A:F,6,FALSE)</f>
        <v>England</v>
      </c>
      <c r="G146" s="77">
        <v>145</v>
      </c>
      <c r="H146" s="77">
        <v>0</v>
      </c>
      <c r="I146" s="78">
        <v>0</v>
      </c>
      <c r="J146" s="77">
        <v>115</v>
      </c>
      <c r="K146" s="80">
        <v>1</v>
      </c>
      <c r="L146" s="77">
        <v>55</v>
      </c>
      <c r="M146" s="79">
        <v>0.38</v>
      </c>
      <c r="N146" s="77" t="s">
        <v>752</v>
      </c>
      <c r="O146" s="81" t="s">
        <v>753</v>
      </c>
      <c r="P146" s="77">
        <v>118</v>
      </c>
      <c r="Q146" s="80">
        <v>0.81</v>
      </c>
      <c r="R146" s="77">
        <v>0</v>
      </c>
      <c r="S146" s="78">
        <v>0</v>
      </c>
    </row>
    <row r="147" spans="1:19" x14ac:dyDescent="0.25">
      <c r="A147" s="74" t="s">
        <v>696</v>
      </c>
      <c r="B147" s="75" t="s">
        <v>663</v>
      </c>
      <c r="C147" s="76" t="str">
        <f>VLOOKUP(A147,[1]ICS!A:F,3,FALSE)</f>
        <v xml:space="preserve">Sussex Health and Care Partnership </v>
      </c>
      <c r="D147" s="76" t="s">
        <v>697</v>
      </c>
      <c r="E147" s="76" t="s">
        <v>314</v>
      </c>
      <c r="F147" s="76" t="str">
        <f>VLOOKUP(A147,[1]ICS!A:F,6,FALSE)</f>
        <v>England</v>
      </c>
      <c r="G147" s="77" t="s">
        <v>752</v>
      </c>
      <c r="H147" s="77">
        <v>0</v>
      </c>
      <c r="I147" s="82" t="s">
        <v>122</v>
      </c>
      <c r="J147" s="77" t="s">
        <v>752</v>
      </c>
      <c r="K147" s="82">
        <v>1</v>
      </c>
      <c r="L147" s="77">
        <v>0</v>
      </c>
      <c r="M147" s="78">
        <v>0</v>
      </c>
      <c r="N147" s="77">
        <v>0</v>
      </c>
      <c r="O147" s="82" t="s">
        <v>122</v>
      </c>
      <c r="P147" s="77" t="s">
        <v>752</v>
      </c>
      <c r="Q147" s="80">
        <v>1</v>
      </c>
      <c r="R147" s="77" t="s">
        <v>752</v>
      </c>
      <c r="S147" s="80">
        <v>1</v>
      </c>
    </row>
    <row r="148" spans="1:19" x14ac:dyDescent="0.25">
      <c r="A148" s="74" t="s">
        <v>312</v>
      </c>
      <c r="B148" s="75" t="s">
        <v>663</v>
      </c>
      <c r="C148" s="76" t="str">
        <f>VLOOKUP(A148,[1]ICS!A:F,3,FALSE)</f>
        <v xml:space="preserve">Sussex Health and Care Partnership </v>
      </c>
      <c r="D148" s="76" t="s">
        <v>313</v>
      </c>
      <c r="E148" s="76" t="s">
        <v>314</v>
      </c>
      <c r="F148" s="76" t="str">
        <f>VLOOKUP(A148,[1]ICS!A:F,6,FALSE)</f>
        <v>England</v>
      </c>
      <c r="G148" s="77">
        <v>84</v>
      </c>
      <c r="H148" s="77">
        <v>0</v>
      </c>
      <c r="I148" s="78">
        <v>0</v>
      </c>
      <c r="J148" s="77">
        <v>81</v>
      </c>
      <c r="K148" s="80">
        <v>1</v>
      </c>
      <c r="L148" s="77">
        <v>42</v>
      </c>
      <c r="M148" s="79">
        <v>0.5</v>
      </c>
      <c r="N148" s="77">
        <v>37</v>
      </c>
      <c r="O148" s="80">
        <v>0.9</v>
      </c>
      <c r="P148" s="77">
        <v>75</v>
      </c>
      <c r="Q148" s="80">
        <v>0.89</v>
      </c>
      <c r="R148" s="77">
        <v>66</v>
      </c>
      <c r="S148" s="80">
        <v>0.79</v>
      </c>
    </row>
    <row r="149" spans="1:19" x14ac:dyDescent="0.25">
      <c r="A149" s="74" t="s">
        <v>373</v>
      </c>
      <c r="B149" s="75" t="s">
        <v>663</v>
      </c>
      <c r="C149" s="76" t="str">
        <f>VLOOKUP(A149,[1]ICS!A:F,3,FALSE)</f>
        <v xml:space="preserve">Sussex Health and Care Partnership </v>
      </c>
      <c r="D149" s="76" t="s">
        <v>374</v>
      </c>
      <c r="E149" s="76" t="s">
        <v>314</v>
      </c>
      <c r="F149" s="76" t="str">
        <f>VLOOKUP(A149,[1]ICS!A:F,6,FALSE)</f>
        <v>England</v>
      </c>
      <c r="G149" s="77">
        <v>294</v>
      </c>
      <c r="H149" s="77" t="s">
        <v>752</v>
      </c>
      <c r="I149" s="81" t="s">
        <v>753</v>
      </c>
      <c r="J149" s="77">
        <v>182</v>
      </c>
      <c r="K149" s="80">
        <v>1</v>
      </c>
      <c r="L149" s="77">
        <v>122</v>
      </c>
      <c r="M149" s="79">
        <v>0.41</v>
      </c>
      <c r="N149" s="77">
        <v>54</v>
      </c>
      <c r="O149" s="79">
        <v>0.61</v>
      </c>
      <c r="P149" s="77">
        <v>158</v>
      </c>
      <c r="Q149" s="79">
        <v>0.54</v>
      </c>
      <c r="R149" s="77" t="s">
        <v>752</v>
      </c>
      <c r="S149" s="78">
        <v>0</v>
      </c>
    </row>
    <row r="150" spans="1:19" x14ac:dyDescent="0.25">
      <c r="A150" s="74" t="s">
        <v>435</v>
      </c>
      <c r="B150" s="75" t="s">
        <v>663</v>
      </c>
      <c r="C150" s="76" t="str">
        <f>VLOOKUP(A150,[1]ICS!A:F,3,FALSE)</f>
        <v xml:space="preserve">Sussex Health and Care Partnership </v>
      </c>
      <c r="D150" s="76" t="s">
        <v>436</v>
      </c>
      <c r="E150" s="76" t="s">
        <v>314</v>
      </c>
      <c r="F150" s="76" t="str">
        <f>VLOOKUP(A150,[1]ICS!A:F,6,FALSE)</f>
        <v>England</v>
      </c>
      <c r="G150" s="77">
        <v>206</v>
      </c>
      <c r="H150" s="77" t="s">
        <v>752</v>
      </c>
      <c r="I150" s="81" t="s">
        <v>753</v>
      </c>
      <c r="J150" s="77">
        <v>143</v>
      </c>
      <c r="K150" s="79">
        <v>0.99</v>
      </c>
      <c r="L150" s="77">
        <v>54</v>
      </c>
      <c r="M150" s="79">
        <v>0.26</v>
      </c>
      <c r="N150" s="77">
        <v>54</v>
      </c>
      <c r="O150" s="80">
        <v>0.79</v>
      </c>
      <c r="P150" s="77">
        <v>158</v>
      </c>
      <c r="Q150" s="80">
        <v>0.77</v>
      </c>
      <c r="R150" s="77">
        <v>108</v>
      </c>
      <c r="S150" s="80">
        <v>0.56999999999999995</v>
      </c>
    </row>
    <row r="151" spans="1:19" x14ac:dyDescent="0.25">
      <c r="A151" s="74" t="s">
        <v>18</v>
      </c>
      <c r="B151" s="75" t="s">
        <v>784</v>
      </c>
      <c r="C151" s="76" t="str">
        <f>VLOOKUP(A151,[1]ICS!A:F,3,FALSE)</f>
        <v>Bath and North East Somerset, Swindon and Wiltshire</v>
      </c>
      <c r="D151" s="76" t="s">
        <v>19</v>
      </c>
      <c r="E151" s="76" t="s">
        <v>20</v>
      </c>
      <c r="F151" s="76" t="str">
        <f>VLOOKUP(A151,[1]ICS!A:F,6,FALSE)</f>
        <v>England</v>
      </c>
      <c r="G151" s="77">
        <v>256</v>
      </c>
      <c r="H151" s="77">
        <v>6</v>
      </c>
      <c r="I151" s="80">
        <v>0.26</v>
      </c>
      <c r="J151" s="77">
        <v>197</v>
      </c>
      <c r="K151" s="79">
        <v>0.98</v>
      </c>
      <c r="L151" s="77">
        <v>111</v>
      </c>
      <c r="M151" s="79">
        <v>0.43</v>
      </c>
      <c r="N151" s="77">
        <v>71</v>
      </c>
      <c r="O151" s="79">
        <v>0.65</v>
      </c>
      <c r="P151" s="77">
        <v>190</v>
      </c>
      <c r="Q151" s="80">
        <v>0.74</v>
      </c>
      <c r="R151" s="77">
        <v>90</v>
      </c>
      <c r="S151" s="79">
        <v>0.36</v>
      </c>
    </row>
    <row r="152" spans="1:19" x14ac:dyDescent="0.25">
      <c r="A152" s="74" t="s">
        <v>327</v>
      </c>
      <c r="B152" s="75" t="s">
        <v>784</v>
      </c>
      <c r="C152" s="76" t="str">
        <f>VLOOKUP(A152,[1]ICS!A:F,3,FALSE)</f>
        <v>Bath and North East Somerset, Swindon and Wiltshire</v>
      </c>
      <c r="D152" s="76" t="s">
        <v>328</v>
      </c>
      <c r="E152" s="76" t="s">
        <v>329</v>
      </c>
      <c r="F152" s="76" t="str">
        <f>VLOOKUP(A152,[1]ICS!A:F,6,FALSE)</f>
        <v>England</v>
      </c>
      <c r="G152" s="77">
        <v>16</v>
      </c>
      <c r="H152" s="77">
        <v>0</v>
      </c>
      <c r="I152" s="82" t="s">
        <v>122</v>
      </c>
      <c r="J152" s="77">
        <v>14</v>
      </c>
      <c r="K152" s="80">
        <v>1</v>
      </c>
      <c r="L152" s="77">
        <v>0</v>
      </c>
      <c r="M152" s="78">
        <v>0</v>
      </c>
      <c r="N152" s="77">
        <v>6</v>
      </c>
      <c r="O152" s="80">
        <v>1</v>
      </c>
      <c r="P152" s="77" t="s">
        <v>752</v>
      </c>
      <c r="Q152" s="81" t="s">
        <v>753</v>
      </c>
      <c r="R152" s="77">
        <v>11</v>
      </c>
      <c r="S152" s="80">
        <v>0.69</v>
      </c>
    </row>
    <row r="153" spans="1:19" x14ac:dyDescent="0.25">
      <c r="A153" s="74" t="s">
        <v>289</v>
      </c>
      <c r="B153" s="75" t="s">
        <v>784</v>
      </c>
      <c r="C153" s="76" t="str">
        <f>VLOOKUP(A153,[1]ICS!A:F,3,FALSE)</f>
        <v xml:space="preserve">Cornwall and the Isles of Scilly Health and Care Partnership </v>
      </c>
      <c r="D153" s="76" t="s">
        <v>290</v>
      </c>
      <c r="E153" s="76" t="s">
        <v>291</v>
      </c>
      <c r="F153" s="76" t="str">
        <f>VLOOKUP(A153,[1]ICS!A:F,6,FALSE)</f>
        <v>England</v>
      </c>
      <c r="G153" s="77">
        <v>600</v>
      </c>
      <c r="H153" s="77" t="s">
        <v>752</v>
      </c>
      <c r="I153" s="81" t="s">
        <v>753</v>
      </c>
      <c r="J153" s="77">
        <v>479</v>
      </c>
      <c r="K153" s="80">
        <v>1</v>
      </c>
      <c r="L153" s="77">
        <v>183</v>
      </c>
      <c r="M153" s="79">
        <v>0.3</v>
      </c>
      <c r="N153" s="77">
        <v>127</v>
      </c>
      <c r="O153" s="79">
        <v>0.68</v>
      </c>
      <c r="P153" s="77">
        <v>145</v>
      </c>
      <c r="Q153" s="78">
        <v>0.24</v>
      </c>
      <c r="R153" s="77">
        <v>231</v>
      </c>
      <c r="S153" s="79">
        <v>0.41</v>
      </c>
    </row>
    <row r="154" spans="1:19" x14ac:dyDescent="0.25">
      <c r="A154" s="74" t="s">
        <v>58</v>
      </c>
      <c r="B154" s="75" t="s">
        <v>784</v>
      </c>
      <c r="C154" s="76" t="str">
        <f>VLOOKUP(A154,[1]ICS!A:F,3,FALSE)</f>
        <v>Healthier Together Bristol, North Somerset and South Gloucestershire</v>
      </c>
      <c r="D154" s="76" t="s">
        <v>59</v>
      </c>
      <c r="E154" s="76" t="s">
        <v>60</v>
      </c>
      <c r="F154" s="76" t="str">
        <f>VLOOKUP(A154,[1]ICS!A:F,6,FALSE)</f>
        <v>England</v>
      </c>
      <c r="G154" s="77">
        <v>334</v>
      </c>
      <c r="H154" s="77">
        <v>0</v>
      </c>
      <c r="I154" s="78">
        <v>0</v>
      </c>
      <c r="J154" s="77">
        <v>284</v>
      </c>
      <c r="K154" s="79">
        <v>0.99</v>
      </c>
      <c r="L154" s="77">
        <v>18</v>
      </c>
      <c r="M154" s="78">
        <v>0.05</v>
      </c>
      <c r="N154" s="77">
        <v>78</v>
      </c>
      <c r="O154" s="80">
        <v>0.79</v>
      </c>
      <c r="P154" s="77">
        <v>272</v>
      </c>
      <c r="Q154" s="80">
        <v>0.81</v>
      </c>
      <c r="R154" s="77">
        <v>18</v>
      </c>
      <c r="S154" s="79">
        <v>0.06</v>
      </c>
    </row>
    <row r="155" spans="1:19" x14ac:dyDescent="0.25">
      <c r="A155" s="74" t="s">
        <v>46</v>
      </c>
      <c r="B155" s="75" t="s">
        <v>784</v>
      </c>
      <c r="C155" s="76" t="str">
        <f>VLOOKUP(A155,[1]ICS!A:F,3,FALSE)</f>
        <v>Healthier Together Bristol, North Somerset and South Gloucestershire</v>
      </c>
      <c r="D155" s="76" t="s">
        <v>47</v>
      </c>
      <c r="E155" s="76" t="s">
        <v>48</v>
      </c>
      <c r="F155" s="76" t="str">
        <f>VLOOKUP(A155,[1]ICS!A:F,6,FALSE)</f>
        <v>England</v>
      </c>
      <c r="G155" s="77">
        <v>272</v>
      </c>
      <c r="H155" s="77" t="s">
        <v>752</v>
      </c>
      <c r="I155" s="81" t="s">
        <v>753</v>
      </c>
      <c r="J155" s="77">
        <v>233</v>
      </c>
      <c r="K155" s="79">
        <v>0.98</v>
      </c>
      <c r="L155" s="77">
        <v>161</v>
      </c>
      <c r="M155" s="80">
        <v>0.59</v>
      </c>
      <c r="N155" s="77">
        <v>81</v>
      </c>
      <c r="O155" s="79">
        <v>0.63</v>
      </c>
      <c r="P155" s="77">
        <v>145</v>
      </c>
      <c r="Q155" s="79">
        <v>0.53</v>
      </c>
      <c r="R155" s="77">
        <v>115</v>
      </c>
      <c r="S155" s="79">
        <v>0.43</v>
      </c>
    </row>
    <row r="156" spans="1:19" x14ac:dyDescent="0.25">
      <c r="A156" s="74" t="s">
        <v>134</v>
      </c>
      <c r="B156" s="75" t="s">
        <v>784</v>
      </c>
      <c r="C156" s="76" t="str">
        <f>VLOOKUP(A156,[1]ICS!A:F,3,FALSE)</f>
        <v xml:space="preserve">One Gloucestershire </v>
      </c>
      <c r="D156" s="76" t="s">
        <v>135</v>
      </c>
      <c r="E156" s="76" t="s">
        <v>136</v>
      </c>
      <c r="F156" s="76" t="str">
        <f>VLOOKUP(A156,[1]ICS!A:F,6,FALSE)</f>
        <v>England</v>
      </c>
      <c r="G156" s="77">
        <v>151</v>
      </c>
      <c r="H156" s="77" t="s">
        <v>752</v>
      </c>
      <c r="I156" s="81" t="s">
        <v>753</v>
      </c>
      <c r="J156" s="77">
        <v>128</v>
      </c>
      <c r="K156" s="80">
        <v>1</v>
      </c>
      <c r="L156" s="77">
        <v>6</v>
      </c>
      <c r="M156" s="78">
        <v>0.04</v>
      </c>
      <c r="N156" s="77">
        <v>45</v>
      </c>
      <c r="O156" s="79">
        <v>0.75</v>
      </c>
      <c r="P156" s="77">
        <v>91</v>
      </c>
      <c r="Q156" s="79">
        <v>0.6</v>
      </c>
      <c r="R156" s="77">
        <v>31</v>
      </c>
      <c r="S156" s="79">
        <v>0.22</v>
      </c>
    </row>
    <row r="157" spans="1:19" x14ac:dyDescent="0.25">
      <c r="A157" s="74" t="s">
        <v>408</v>
      </c>
      <c r="B157" s="75" t="s">
        <v>784</v>
      </c>
      <c r="C157" s="76" t="str">
        <f>VLOOKUP(A157,[1]ICS!A:F,3,FALSE)</f>
        <v xml:space="preserve">Our Dorset </v>
      </c>
      <c r="D157" s="76" t="s">
        <v>409</v>
      </c>
      <c r="E157" s="76" t="s">
        <v>410</v>
      </c>
      <c r="F157" s="76" t="str">
        <f>VLOOKUP(A157,[1]ICS!A:F,6,FALSE)</f>
        <v>England</v>
      </c>
      <c r="G157" s="77">
        <v>146</v>
      </c>
      <c r="H157" s="77">
        <v>0</v>
      </c>
      <c r="I157" s="78">
        <v>0</v>
      </c>
      <c r="J157" s="77">
        <v>119</v>
      </c>
      <c r="K157" s="79">
        <v>0.99</v>
      </c>
      <c r="L157" s="77">
        <v>7</v>
      </c>
      <c r="M157" s="78">
        <v>0.05</v>
      </c>
      <c r="N157" s="77">
        <v>9</v>
      </c>
      <c r="O157" s="78">
        <v>0.28000000000000003</v>
      </c>
      <c r="P157" s="77">
        <v>97</v>
      </c>
      <c r="Q157" s="79">
        <v>0.66</v>
      </c>
      <c r="R157" s="77">
        <v>0</v>
      </c>
      <c r="S157" s="78">
        <v>0</v>
      </c>
    </row>
    <row r="158" spans="1:19" x14ac:dyDescent="0.25">
      <c r="A158" s="74" t="s">
        <v>258</v>
      </c>
      <c r="B158" s="75" t="s">
        <v>784</v>
      </c>
      <c r="C158" s="76" t="str">
        <f>VLOOKUP(A158,[1]ICS!A:F,3,FALSE)</f>
        <v xml:space="preserve">Our Dorset </v>
      </c>
      <c r="D158" s="76" t="s">
        <v>259</v>
      </c>
      <c r="E158" s="76" t="s">
        <v>38</v>
      </c>
      <c r="F158" s="76" t="str">
        <f>VLOOKUP(A158,[1]ICS!A:F,6,FALSE)</f>
        <v>England</v>
      </c>
      <c r="G158" s="77">
        <v>265</v>
      </c>
      <c r="H158" s="77">
        <v>5</v>
      </c>
      <c r="I158" s="80">
        <v>0.38</v>
      </c>
      <c r="J158" s="77">
        <v>123</v>
      </c>
      <c r="K158" s="79">
        <v>0.99</v>
      </c>
      <c r="L158" s="77">
        <v>211</v>
      </c>
      <c r="M158" s="80">
        <v>0.8</v>
      </c>
      <c r="N158" s="77">
        <v>28</v>
      </c>
      <c r="O158" s="78">
        <v>0.3</v>
      </c>
      <c r="P158" s="77">
        <v>251</v>
      </c>
      <c r="Q158" s="80">
        <v>0.95</v>
      </c>
      <c r="R158" s="77">
        <v>18</v>
      </c>
      <c r="S158" s="79">
        <v>7.0000000000000007E-2</v>
      </c>
    </row>
    <row r="159" spans="1:19" x14ac:dyDescent="0.25">
      <c r="A159" s="74" t="s">
        <v>36</v>
      </c>
      <c r="B159" s="75" t="s">
        <v>784</v>
      </c>
      <c r="C159" s="76" t="str">
        <f>VLOOKUP(A159,[1]ICS!A:F,3,FALSE)</f>
        <v xml:space="preserve">Our Dorset </v>
      </c>
      <c r="D159" s="76" t="s">
        <v>37</v>
      </c>
      <c r="E159" s="76" t="s">
        <v>38</v>
      </c>
      <c r="F159" s="76" t="str">
        <f>VLOOKUP(A159,[1]ICS!A:F,6,FALSE)</f>
        <v>England</v>
      </c>
      <c r="G159" s="77">
        <v>484</v>
      </c>
      <c r="H159" s="77" t="s">
        <v>752</v>
      </c>
      <c r="I159" s="81" t="s">
        <v>753</v>
      </c>
      <c r="J159" s="77">
        <v>291</v>
      </c>
      <c r="K159" s="78">
        <v>0.97</v>
      </c>
      <c r="L159" s="77">
        <v>379</v>
      </c>
      <c r="M159" s="80">
        <v>0.78</v>
      </c>
      <c r="N159" s="77">
        <v>68</v>
      </c>
      <c r="O159" s="79">
        <v>0.43</v>
      </c>
      <c r="P159" s="77">
        <v>409</v>
      </c>
      <c r="Q159" s="80">
        <v>0.85</v>
      </c>
      <c r="R159" s="77">
        <v>114</v>
      </c>
      <c r="S159" s="79">
        <v>0.24</v>
      </c>
    </row>
    <row r="160" spans="1:19" x14ac:dyDescent="0.25">
      <c r="A160" s="74" t="s">
        <v>210</v>
      </c>
      <c r="B160" s="75" t="s">
        <v>784</v>
      </c>
      <c r="C160" s="76" t="str">
        <f>VLOOKUP(A160,[1]ICS!A:F,3,FALSE)</f>
        <v xml:space="preserve">Somerset </v>
      </c>
      <c r="D160" s="76" t="s">
        <v>211</v>
      </c>
      <c r="E160" s="76" t="s">
        <v>212</v>
      </c>
      <c r="F160" s="76" t="str">
        <f>VLOOKUP(A160,[1]ICS!A:F,6,FALSE)</f>
        <v>England</v>
      </c>
      <c r="G160" s="77">
        <v>467</v>
      </c>
      <c r="H160" s="77">
        <v>13</v>
      </c>
      <c r="I160" s="80">
        <v>0.41</v>
      </c>
      <c r="J160" s="77">
        <v>60</v>
      </c>
      <c r="K160" s="80">
        <v>1</v>
      </c>
      <c r="L160" s="77">
        <v>23</v>
      </c>
      <c r="M160" s="78">
        <v>0.05</v>
      </c>
      <c r="N160" s="77">
        <v>134</v>
      </c>
      <c r="O160" s="80">
        <v>0.86</v>
      </c>
      <c r="P160" s="77">
        <v>250</v>
      </c>
      <c r="Q160" s="79">
        <v>0.54</v>
      </c>
      <c r="R160" s="77">
        <v>361</v>
      </c>
      <c r="S160" s="80">
        <v>0.81</v>
      </c>
    </row>
    <row r="161" spans="1:19" x14ac:dyDescent="0.25">
      <c r="A161" s="74" t="s">
        <v>446</v>
      </c>
      <c r="B161" s="75" t="s">
        <v>784</v>
      </c>
      <c r="C161" s="76" t="str">
        <f>VLOOKUP(A161,[1]ICS!A:F,3,FALSE)</f>
        <v xml:space="preserve">Somerset </v>
      </c>
      <c r="D161" s="76" t="s">
        <v>447</v>
      </c>
      <c r="E161" s="76" t="s">
        <v>448</v>
      </c>
      <c r="F161" s="76" t="str">
        <f>VLOOKUP(A161,[1]ICS!A:F,6,FALSE)</f>
        <v>England</v>
      </c>
      <c r="G161" s="77">
        <v>277</v>
      </c>
      <c r="H161" s="77" t="s">
        <v>752</v>
      </c>
      <c r="I161" s="81" t="s">
        <v>753</v>
      </c>
      <c r="J161" s="77">
        <v>266</v>
      </c>
      <c r="K161" s="80">
        <v>1</v>
      </c>
      <c r="L161" s="77">
        <v>121</v>
      </c>
      <c r="M161" s="79">
        <v>0.44</v>
      </c>
      <c r="N161" s="77">
        <v>53</v>
      </c>
      <c r="O161" s="80">
        <v>0.98</v>
      </c>
      <c r="P161" s="77">
        <v>153</v>
      </c>
      <c r="Q161" s="79">
        <v>0.55000000000000004</v>
      </c>
      <c r="R161" s="77">
        <v>240</v>
      </c>
      <c r="S161" s="80">
        <v>0.94</v>
      </c>
    </row>
    <row r="162" spans="1:19" x14ac:dyDescent="0.25">
      <c r="A162" s="74" t="s">
        <v>219</v>
      </c>
      <c r="B162" s="75" t="s">
        <v>784</v>
      </c>
      <c r="C162" s="76" t="str">
        <f>VLOOKUP(A162,[1]ICS!A:F,3,FALSE)</f>
        <v xml:space="preserve">Together for Devon </v>
      </c>
      <c r="D162" s="76" t="s">
        <v>220</v>
      </c>
      <c r="E162" s="76" t="s">
        <v>221</v>
      </c>
      <c r="F162" s="76" t="str">
        <f>VLOOKUP(A162,[1]ICS!A:F,6,FALSE)</f>
        <v>England</v>
      </c>
      <c r="G162" s="77">
        <v>115</v>
      </c>
      <c r="H162" s="77" t="s">
        <v>752</v>
      </c>
      <c r="I162" s="81" t="s">
        <v>753</v>
      </c>
      <c r="J162" s="77">
        <v>78</v>
      </c>
      <c r="K162" s="79">
        <v>0.98</v>
      </c>
      <c r="L162" s="77">
        <v>0</v>
      </c>
      <c r="M162" s="78">
        <v>0</v>
      </c>
      <c r="N162" s="77">
        <v>16</v>
      </c>
      <c r="O162" s="79">
        <v>0.56999999999999995</v>
      </c>
      <c r="P162" s="77">
        <v>44</v>
      </c>
      <c r="Q162" s="78">
        <v>0.38</v>
      </c>
      <c r="R162" s="77">
        <v>53</v>
      </c>
      <c r="S162" s="80">
        <v>0.49</v>
      </c>
    </row>
    <row r="163" spans="1:19" x14ac:dyDescent="0.25">
      <c r="A163" s="74" t="s">
        <v>292</v>
      </c>
      <c r="B163" s="75" t="s">
        <v>784</v>
      </c>
      <c r="C163" s="76" t="str">
        <f>VLOOKUP(A163,[1]ICS!A:F,3,FALSE)</f>
        <v xml:space="preserve">Together for Devon </v>
      </c>
      <c r="D163" s="76" t="s">
        <v>293</v>
      </c>
      <c r="E163" s="76" t="s">
        <v>221</v>
      </c>
      <c r="F163" s="76" t="str">
        <f>VLOOKUP(A163,[1]ICS!A:F,6,FALSE)</f>
        <v>England</v>
      </c>
      <c r="G163" s="77">
        <v>455</v>
      </c>
      <c r="H163" s="77" t="s">
        <v>752</v>
      </c>
      <c r="I163" s="81" t="s">
        <v>753</v>
      </c>
      <c r="J163" s="77">
        <v>266</v>
      </c>
      <c r="K163" s="80">
        <v>1</v>
      </c>
      <c r="L163" s="77">
        <v>15</v>
      </c>
      <c r="M163" s="78">
        <v>0.03</v>
      </c>
      <c r="N163" s="77">
        <v>95</v>
      </c>
      <c r="O163" s="80">
        <v>1</v>
      </c>
      <c r="P163" s="77">
        <v>445</v>
      </c>
      <c r="Q163" s="80">
        <v>0.98</v>
      </c>
      <c r="R163" s="77">
        <v>428</v>
      </c>
      <c r="S163" s="80">
        <v>1</v>
      </c>
    </row>
    <row r="164" spans="1:19" x14ac:dyDescent="0.25">
      <c r="A164" s="74" t="s">
        <v>383</v>
      </c>
      <c r="B164" s="75" t="s">
        <v>784</v>
      </c>
      <c r="C164" s="76" t="str">
        <f>VLOOKUP(A164,[1]ICS!A:F,3,FALSE)</f>
        <v xml:space="preserve">Together for Devon </v>
      </c>
      <c r="D164" s="76" t="s">
        <v>384</v>
      </c>
      <c r="E164" s="76" t="s">
        <v>385</v>
      </c>
      <c r="F164" s="76" t="str">
        <f>VLOOKUP(A164,[1]ICS!A:F,6,FALSE)</f>
        <v>England</v>
      </c>
      <c r="G164" s="77">
        <v>497</v>
      </c>
      <c r="H164" s="77">
        <v>12</v>
      </c>
      <c r="I164" s="80">
        <v>0.28999999999999998</v>
      </c>
      <c r="J164" s="77">
        <v>388</v>
      </c>
      <c r="K164" s="79">
        <v>0.98</v>
      </c>
      <c r="L164" s="77">
        <v>208</v>
      </c>
      <c r="M164" s="79">
        <v>0.42</v>
      </c>
      <c r="N164" s="77">
        <v>66</v>
      </c>
      <c r="O164" s="79">
        <v>0.51</v>
      </c>
      <c r="P164" s="77">
        <v>239</v>
      </c>
      <c r="Q164" s="79">
        <v>0.48</v>
      </c>
      <c r="R164" s="77">
        <v>30</v>
      </c>
      <c r="S164" s="79">
        <v>7.0000000000000007E-2</v>
      </c>
    </row>
    <row r="165" spans="1:19" x14ac:dyDescent="0.25">
      <c r="A165" s="74" t="s">
        <v>265</v>
      </c>
      <c r="B165" s="75" t="s">
        <v>784</v>
      </c>
      <c r="C165" s="76" t="str">
        <f>VLOOKUP(A165,[1]ICS!A:F,3,FALSE)</f>
        <v xml:space="preserve">Together for Devon </v>
      </c>
      <c r="D165" s="76" t="s">
        <v>266</v>
      </c>
      <c r="E165" s="76" t="s">
        <v>267</v>
      </c>
      <c r="F165" s="76" t="str">
        <f>VLOOKUP(A165,[1]ICS!A:F,6,FALSE)</f>
        <v>England</v>
      </c>
      <c r="G165" s="77">
        <v>740</v>
      </c>
      <c r="H165" s="77">
        <v>0</v>
      </c>
      <c r="I165" s="78">
        <v>0</v>
      </c>
      <c r="J165" s="77">
        <v>350</v>
      </c>
      <c r="K165" s="80">
        <v>1</v>
      </c>
      <c r="L165" s="77">
        <v>136</v>
      </c>
      <c r="M165" s="78">
        <v>0.18</v>
      </c>
      <c r="N165" s="77">
        <v>108</v>
      </c>
      <c r="O165" s="79">
        <v>0.49</v>
      </c>
      <c r="P165" s="77">
        <v>327</v>
      </c>
      <c r="Q165" s="78">
        <v>0.44</v>
      </c>
      <c r="R165" s="77">
        <v>230</v>
      </c>
      <c r="S165" s="79">
        <v>0.33</v>
      </c>
    </row>
    <row r="166" spans="1:19" s="70" customFormat="1" x14ac:dyDescent="0.25">
      <c r="B166" s="70" t="s">
        <v>785</v>
      </c>
      <c r="G166" s="83"/>
      <c r="H166" s="83"/>
      <c r="I166" s="84"/>
      <c r="J166" s="83"/>
      <c r="K166" s="84"/>
      <c r="L166" s="83"/>
      <c r="M166" s="84"/>
      <c r="N166" s="83"/>
      <c r="O166" s="84"/>
      <c r="P166" s="83"/>
      <c r="Q166" s="84"/>
      <c r="R166" s="83"/>
      <c r="S166" s="84"/>
    </row>
    <row r="167" spans="1:19" x14ac:dyDescent="0.25">
      <c r="A167" s="74" t="s">
        <v>222</v>
      </c>
      <c r="B167" s="85"/>
      <c r="C167" s="86"/>
      <c r="D167" s="76" t="s">
        <v>223</v>
      </c>
      <c r="E167" s="76" t="s">
        <v>142</v>
      </c>
      <c r="F167" s="76" t="s">
        <v>741</v>
      </c>
      <c r="G167" s="77">
        <v>226</v>
      </c>
      <c r="H167" s="77">
        <v>0</v>
      </c>
      <c r="I167" s="78">
        <v>0</v>
      </c>
      <c r="J167" s="77">
        <v>160</v>
      </c>
      <c r="K167" s="80">
        <v>1</v>
      </c>
      <c r="L167" s="77">
        <v>158</v>
      </c>
      <c r="M167" s="80">
        <v>0.7</v>
      </c>
      <c r="N167" s="77" t="s">
        <v>752</v>
      </c>
      <c r="O167" s="81" t="s">
        <v>753</v>
      </c>
      <c r="P167" s="77">
        <v>68</v>
      </c>
      <c r="Q167" s="78">
        <v>0.3</v>
      </c>
      <c r="R167" s="77" t="s">
        <v>752</v>
      </c>
      <c r="S167" s="78">
        <v>0</v>
      </c>
    </row>
    <row r="168" spans="1:19" x14ac:dyDescent="0.25">
      <c r="A168" s="74" t="s">
        <v>140</v>
      </c>
      <c r="B168" s="87"/>
      <c r="C168" s="12"/>
      <c r="D168" s="76" t="s">
        <v>141</v>
      </c>
      <c r="E168" s="76" t="s">
        <v>142</v>
      </c>
      <c r="F168" s="76" t="s">
        <v>741</v>
      </c>
      <c r="G168" s="77">
        <v>256</v>
      </c>
      <c r="H168" s="77">
        <v>0</v>
      </c>
      <c r="I168" s="78">
        <v>0</v>
      </c>
      <c r="J168" s="77">
        <v>179</v>
      </c>
      <c r="K168" s="80">
        <v>1</v>
      </c>
      <c r="L168" s="77">
        <v>154</v>
      </c>
      <c r="M168" s="80">
        <v>0.6</v>
      </c>
      <c r="N168" s="77">
        <v>11</v>
      </c>
      <c r="O168" s="78">
        <v>0.12</v>
      </c>
      <c r="P168" s="77">
        <v>40</v>
      </c>
      <c r="Q168" s="78">
        <v>0.16</v>
      </c>
      <c r="R168" s="77">
        <v>0</v>
      </c>
      <c r="S168" s="78">
        <v>0</v>
      </c>
    </row>
    <row r="169" spans="1:19" x14ac:dyDescent="0.25">
      <c r="A169" s="74" t="s">
        <v>786</v>
      </c>
      <c r="B169" s="87"/>
      <c r="C169" s="12"/>
      <c r="D169" s="76" t="s">
        <v>787</v>
      </c>
      <c r="E169" s="76" t="s">
        <v>788</v>
      </c>
      <c r="F169" s="76" t="s">
        <v>741</v>
      </c>
      <c r="G169" s="77">
        <v>117</v>
      </c>
      <c r="H169" s="77" t="s">
        <v>752</v>
      </c>
      <c r="I169" s="81" t="s">
        <v>753</v>
      </c>
      <c r="J169" s="77">
        <v>81</v>
      </c>
      <c r="K169" s="80">
        <v>1</v>
      </c>
      <c r="L169" s="77">
        <v>17</v>
      </c>
      <c r="M169" s="78">
        <v>0.15</v>
      </c>
      <c r="N169" s="77">
        <v>34</v>
      </c>
      <c r="O169" s="80">
        <v>0.77</v>
      </c>
      <c r="P169" s="77">
        <v>46</v>
      </c>
      <c r="Q169" s="78">
        <v>0.39</v>
      </c>
      <c r="R169" s="77">
        <v>5</v>
      </c>
      <c r="S169" s="79">
        <v>0.04</v>
      </c>
    </row>
    <row r="170" spans="1:19" x14ac:dyDescent="0.25">
      <c r="A170" s="74" t="s">
        <v>195</v>
      </c>
      <c r="B170" s="87"/>
      <c r="C170" s="12"/>
      <c r="D170" s="76" t="s">
        <v>196</v>
      </c>
      <c r="E170" s="76" t="s">
        <v>197</v>
      </c>
      <c r="F170" s="76" t="s">
        <v>741</v>
      </c>
      <c r="G170" s="77">
        <v>25</v>
      </c>
      <c r="H170" s="77">
        <v>0</v>
      </c>
      <c r="I170" s="82" t="s">
        <v>122</v>
      </c>
      <c r="J170" s="77">
        <v>13</v>
      </c>
      <c r="K170" s="80">
        <v>1</v>
      </c>
      <c r="L170" s="77">
        <v>10</v>
      </c>
      <c r="M170" s="79">
        <v>0.4</v>
      </c>
      <c r="N170" s="77" t="s">
        <v>752</v>
      </c>
      <c r="O170" s="81" t="s">
        <v>753</v>
      </c>
      <c r="P170" s="77">
        <v>6</v>
      </c>
      <c r="Q170" s="78">
        <v>0.24</v>
      </c>
      <c r="R170" s="77">
        <v>0</v>
      </c>
      <c r="S170" s="78">
        <v>0</v>
      </c>
    </row>
    <row r="171" spans="1:19" x14ac:dyDescent="0.25">
      <c r="A171" s="74" t="s">
        <v>394</v>
      </c>
      <c r="B171" s="87"/>
      <c r="C171" s="12"/>
      <c r="D171" s="76" t="s">
        <v>395</v>
      </c>
      <c r="E171" s="76" t="s">
        <v>197</v>
      </c>
      <c r="F171" s="76" t="s">
        <v>741</v>
      </c>
      <c r="G171" s="77">
        <v>72</v>
      </c>
      <c r="H171" s="77" t="s">
        <v>752</v>
      </c>
      <c r="I171" s="81" t="s">
        <v>753</v>
      </c>
      <c r="J171" s="77">
        <v>66</v>
      </c>
      <c r="K171" s="80">
        <v>1</v>
      </c>
      <c r="L171" s="77">
        <v>26</v>
      </c>
      <c r="M171" s="79">
        <v>0.36</v>
      </c>
      <c r="N171" s="77">
        <v>14</v>
      </c>
      <c r="O171" s="79">
        <v>0.52</v>
      </c>
      <c r="P171" s="77">
        <v>44</v>
      </c>
      <c r="Q171" s="79">
        <v>0.61</v>
      </c>
      <c r="R171" s="77">
        <v>0</v>
      </c>
      <c r="S171" s="78">
        <v>0</v>
      </c>
    </row>
    <row r="172" spans="1:19" x14ac:dyDescent="0.25">
      <c r="A172" s="74" t="s">
        <v>253</v>
      </c>
      <c r="B172" s="87"/>
      <c r="C172" s="12"/>
      <c r="D172" s="76" t="s">
        <v>254</v>
      </c>
      <c r="E172" s="76" t="s">
        <v>255</v>
      </c>
      <c r="F172" s="76" t="s">
        <v>741</v>
      </c>
      <c r="G172" s="77">
        <v>288</v>
      </c>
      <c r="H172" s="77" t="s">
        <v>752</v>
      </c>
      <c r="I172" s="81" t="s">
        <v>753</v>
      </c>
      <c r="J172" s="77">
        <v>215</v>
      </c>
      <c r="K172" s="80">
        <v>1</v>
      </c>
      <c r="L172" s="77">
        <v>119</v>
      </c>
      <c r="M172" s="79">
        <v>0.41</v>
      </c>
      <c r="N172" s="77">
        <v>8</v>
      </c>
      <c r="O172" s="78">
        <v>0.09</v>
      </c>
      <c r="P172" s="77">
        <v>59</v>
      </c>
      <c r="Q172" s="78">
        <v>0.2</v>
      </c>
      <c r="R172" s="77">
        <v>0</v>
      </c>
      <c r="S172" s="78">
        <v>0</v>
      </c>
    </row>
    <row r="173" spans="1:19" x14ac:dyDescent="0.25">
      <c r="A173" s="74" t="s">
        <v>268</v>
      </c>
      <c r="B173" s="87"/>
      <c r="C173" s="12"/>
      <c r="D173" s="76" t="s">
        <v>269</v>
      </c>
      <c r="E173" s="76" t="s">
        <v>255</v>
      </c>
      <c r="F173" s="76" t="s">
        <v>741</v>
      </c>
      <c r="G173" s="77">
        <v>228</v>
      </c>
      <c r="H173" s="77" t="s">
        <v>752</v>
      </c>
      <c r="I173" s="81" t="s">
        <v>753</v>
      </c>
      <c r="J173" s="77">
        <v>175</v>
      </c>
      <c r="K173" s="80">
        <v>1</v>
      </c>
      <c r="L173" s="77">
        <v>135</v>
      </c>
      <c r="M173" s="80">
        <v>0.59</v>
      </c>
      <c r="N173" s="77">
        <v>42</v>
      </c>
      <c r="O173" s="79">
        <v>0.42</v>
      </c>
      <c r="P173" s="77">
        <v>40</v>
      </c>
      <c r="Q173" s="78">
        <v>0.18</v>
      </c>
      <c r="R173" s="77">
        <v>0</v>
      </c>
      <c r="S173" s="78">
        <v>0</v>
      </c>
    </row>
    <row r="174" spans="1:19" x14ac:dyDescent="0.25">
      <c r="A174" s="74" t="s">
        <v>296</v>
      </c>
      <c r="B174" s="87"/>
      <c r="C174" s="12"/>
      <c r="D174" s="76" t="s">
        <v>297</v>
      </c>
      <c r="E174" s="76" t="s">
        <v>255</v>
      </c>
      <c r="F174" s="76" t="s">
        <v>741</v>
      </c>
      <c r="G174" s="77">
        <v>307</v>
      </c>
      <c r="H174" s="77" t="s">
        <v>752</v>
      </c>
      <c r="I174" s="81" t="s">
        <v>753</v>
      </c>
      <c r="J174" s="77">
        <v>202</v>
      </c>
      <c r="K174" s="80">
        <v>1</v>
      </c>
      <c r="L174" s="77">
        <v>124</v>
      </c>
      <c r="M174" s="79">
        <v>0.4</v>
      </c>
      <c r="N174" s="77">
        <v>23</v>
      </c>
      <c r="O174" s="78">
        <v>0.2</v>
      </c>
      <c r="P174" s="77">
        <v>120</v>
      </c>
      <c r="Q174" s="78">
        <v>0.39</v>
      </c>
      <c r="R174" s="77">
        <v>81</v>
      </c>
      <c r="S174" s="79">
        <v>0.28000000000000003</v>
      </c>
    </row>
    <row r="175" spans="1:19" x14ac:dyDescent="0.25">
      <c r="A175" s="74" t="s">
        <v>42</v>
      </c>
      <c r="B175" s="87"/>
      <c r="C175" s="12"/>
      <c r="D175" s="76" t="s">
        <v>43</v>
      </c>
      <c r="E175" s="76" t="s">
        <v>44</v>
      </c>
      <c r="F175" s="76" t="s">
        <v>741</v>
      </c>
      <c r="G175" s="77">
        <v>28</v>
      </c>
      <c r="H175" s="77" t="s">
        <v>752</v>
      </c>
      <c r="I175" s="81" t="s">
        <v>753</v>
      </c>
      <c r="J175" s="77">
        <v>25</v>
      </c>
      <c r="K175" s="78">
        <v>0.96</v>
      </c>
      <c r="L175" s="77">
        <v>19</v>
      </c>
      <c r="M175" s="80">
        <v>0.68</v>
      </c>
      <c r="N175" s="77">
        <v>6</v>
      </c>
      <c r="O175" s="79">
        <v>0.55000000000000004</v>
      </c>
      <c r="P175" s="77">
        <v>13</v>
      </c>
      <c r="Q175" s="79">
        <v>0.46</v>
      </c>
      <c r="R175" s="77">
        <v>17</v>
      </c>
      <c r="S175" s="80">
        <v>0.61</v>
      </c>
    </row>
    <row r="176" spans="1:19" x14ac:dyDescent="0.25">
      <c r="A176" s="74" t="s">
        <v>132</v>
      </c>
      <c r="B176" s="87"/>
      <c r="C176" s="12"/>
      <c r="D176" s="76" t="s">
        <v>133</v>
      </c>
      <c r="E176" s="76" t="s">
        <v>44</v>
      </c>
      <c r="F176" s="76" t="s">
        <v>741</v>
      </c>
      <c r="G176" s="77">
        <v>63</v>
      </c>
      <c r="H176" s="77">
        <v>0</v>
      </c>
      <c r="I176" s="78">
        <v>0</v>
      </c>
      <c r="J176" s="77">
        <v>45</v>
      </c>
      <c r="K176" s="78">
        <v>0.94</v>
      </c>
      <c r="L176" s="77">
        <v>23</v>
      </c>
      <c r="M176" s="79">
        <v>0.37</v>
      </c>
      <c r="N176" s="77">
        <v>10</v>
      </c>
      <c r="O176" s="79">
        <v>0.62</v>
      </c>
      <c r="P176" s="77">
        <v>25</v>
      </c>
      <c r="Q176" s="78">
        <v>0.4</v>
      </c>
      <c r="R176" s="77">
        <v>0</v>
      </c>
      <c r="S176" s="78">
        <v>0</v>
      </c>
    </row>
    <row r="177" spans="1:19" x14ac:dyDescent="0.25">
      <c r="A177" s="74" t="s">
        <v>270</v>
      </c>
      <c r="B177" s="87"/>
      <c r="C177" s="12"/>
      <c r="D177" s="76" t="s">
        <v>271</v>
      </c>
      <c r="E177" s="76" t="s">
        <v>44</v>
      </c>
      <c r="F177" s="76" t="s">
        <v>741</v>
      </c>
      <c r="G177" s="77">
        <v>131</v>
      </c>
      <c r="H177" s="77" t="s">
        <v>752</v>
      </c>
      <c r="I177" s="81" t="s">
        <v>753</v>
      </c>
      <c r="J177" s="77">
        <v>85</v>
      </c>
      <c r="K177" s="79">
        <v>0.98</v>
      </c>
      <c r="L177" s="77">
        <v>28</v>
      </c>
      <c r="M177" s="79">
        <v>0.21</v>
      </c>
      <c r="N177" s="77">
        <v>14</v>
      </c>
      <c r="O177" s="79">
        <v>0.35</v>
      </c>
      <c r="P177" s="77">
        <v>51</v>
      </c>
      <c r="Q177" s="78">
        <v>0.39</v>
      </c>
      <c r="R177" s="77" t="s">
        <v>752</v>
      </c>
      <c r="S177" s="81" t="s">
        <v>753</v>
      </c>
    </row>
    <row r="178" spans="1:19" x14ac:dyDescent="0.25">
      <c r="A178" s="74" t="s">
        <v>440</v>
      </c>
      <c r="B178" s="87"/>
      <c r="C178" s="12"/>
      <c r="D178" s="76" t="s">
        <v>441</v>
      </c>
      <c r="E178" s="76" t="s">
        <v>44</v>
      </c>
      <c r="F178" s="76" t="s">
        <v>741</v>
      </c>
      <c r="G178" s="77">
        <v>6</v>
      </c>
      <c r="H178" s="77">
        <v>0</v>
      </c>
      <c r="I178" s="78">
        <v>0</v>
      </c>
      <c r="J178" s="77">
        <v>5</v>
      </c>
      <c r="K178" s="80">
        <v>1</v>
      </c>
      <c r="L178" s="77" t="s">
        <v>752</v>
      </c>
      <c r="M178" s="81" t="s">
        <v>753</v>
      </c>
      <c r="N178" s="77" t="s">
        <v>752</v>
      </c>
      <c r="O178" s="81" t="s">
        <v>753</v>
      </c>
      <c r="P178" s="77" t="s">
        <v>752</v>
      </c>
      <c r="Q178" s="81" t="s">
        <v>753</v>
      </c>
      <c r="R178" s="77" t="s">
        <v>752</v>
      </c>
      <c r="S178" s="81" t="s">
        <v>753</v>
      </c>
    </row>
    <row r="179" spans="1:19" x14ac:dyDescent="0.25">
      <c r="A179" s="74" t="s">
        <v>207</v>
      </c>
      <c r="B179" s="87"/>
      <c r="C179" s="12"/>
      <c r="D179" s="76" t="s">
        <v>208</v>
      </c>
      <c r="E179" s="76" t="s">
        <v>209</v>
      </c>
      <c r="F179" s="76" t="s">
        <v>741</v>
      </c>
      <c r="G179" s="77">
        <v>399</v>
      </c>
      <c r="H179" s="77">
        <v>14</v>
      </c>
      <c r="I179" s="79">
        <v>0.18</v>
      </c>
      <c r="J179" s="77">
        <v>314</v>
      </c>
      <c r="K179" s="80">
        <v>1</v>
      </c>
      <c r="L179" s="77">
        <v>34</v>
      </c>
      <c r="M179" s="78">
        <v>0.09</v>
      </c>
      <c r="N179" s="77">
        <v>61</v>
      </c>
      <c r="O179" s="79">
        <v>0.42</v>
      </c>
      <c r="P179" s="77">
        <v>144</v>
      </c>
      <c r="Q179" s="78">
        <v>0.36</v>
      </c>
      <c r="R179" s="77">
        <v>37</v>
      </c>
      <c r="S179" s="79">
        <v>0.1</v>
      </c>
    </row>
    <row r="180" spans="1:19" x14ac:dyDescent="0.25">
      <c r="A180" s="74" t="s">
        <v>349</v>
      </c>
      <c r="B180" s="88"/>
      <c r="C180" s="89"/>
      <c r="D180" s="76" t="s">
        <v>350</v>
      </c>
      <c r="E180" s="76" t="s">
        <v>209</v>
      </c>
      <c r="F180" s="76" t="s">
        <v>741</v>
      </c>
      <c r="G180" s="77">
        <v>223</v>
      </c>
      <c r="H180" s="77">
        <v>0</v>
      </c>
      <c r="I180" s="78">
        <v>0</v>
      </c>
      <c r="J180" s="77">
        <v>128</v>
      </c>
      <c r="K180" s="78">
        <v>0.96</v>
      </c>
      <c r="L180" s="77">
        <v>93</v>
      </c>
      <c r="M180" s="79">
        <v>0.42</v>
      </c>
      <c r="N180" s="77">
        <v>18</v>
      </c>
      <c r="O180" s="78">
        <v>0.3</v>
      </c>
      <c r="P180" s="77">
        <v>115</v>
      </c>
      <c r="Q180" s="79">
        <v>0.52</v>
      </c>
      <c r="R180" s="77">
        <v>30</v>
      </c>
      <c r="S180" s="79">
        <v>0.14000000000000001</v>
      </c>
    </row>
  </sheetData>
  <sheetProtection algorithmName="SHA-512" hashValue="N4xbI0Dy8ZnY/Sg8hOsdgmuhKcqBolcmXx7JxxsdYAuUGp9EBhZbX0V1TJPR8uJdKEK9wR82gcJRu4Imql6LWQ==" saltValue="RRYTKDuWgAUhu2Zw/Ha92g==" spinCount="100000" sheet="1" objects="1" scenarios="1" sort="0" autoFilter="0"/>
  <autoFilter ref="A6:Z6" xr:uid="{5576EB86-A65C-4EF6-8379-D5C1ACFF73B1}"/>
  <mergeCells count="9">
    <mergeCell ref="B4:F4"/>
    <mergeCell ref="A5:S5"/>
    <mergeCell ref="H1:S1"/>
    <mergeCell ref="H2:I2"/>
    <mergeCell ref="J2:K2"/>
    <mergeCell ref="L2:M2"/>
    <mergeCell ref="N2:O2"/>
    <mergeCell ref="P2:Q2"/>
    <mergeCell ref="R2:S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5DABF-CF9F-4A4A-BC54-56C30198AE8F}">
  <dimension ref="A1:C44"/>
  <sheetViews>
    <sheetView topLeftCell="A2" workbookViewId="0">
      <selection activeCell="C6" sqref="C6"/>
    </sheetView>
  </sheetViews>
  <sheetFormatPr defaultColWidth="0" defaultRowHeight="14.45" customHeight="1" zeroHeight="1" x14ac:dyDescent="0.25"/>
  <cols>
    <col min="1" max="1" width="9.140625" customWidth="1"/>
    <col min="2" max="2" width="54" customWidth="1"/>
    <col min="3" max="3" width="86.5703125" customWidth="1"/>
    <col min="4" max="16384" width="9.140625" hidden="1"/>
  </cols>
  <sheetData>
    <row r="1" spans="1:3" ht="104.25" customHeight="1" x14ac:dyDescent="0.25"/>
    <row r="2" spans="1:3" ht="18.75" x14ac:dyDescent="0.3">
      <c r="A2" s="233" t="s">
        <v>1028</v>
      </c>
      <c r="B2" s="233"/>
      <c r="C2" s="143" t="s">
        <v>1029</v>
      </c>
    </row>
    <row r="3" spans="1:3" ht="114.75" x14ac:dyDescent="0.25">
      <c r="A3" s="130">
        <v>1</v>
      </c>
      <c r="B3" s="131" t="s">
        <v>773</v>
      </c>
      <c r="C3" s="132" t="s">
        <v>1035</v>
      </c>
    </row>
    <row r="4" spans="1:3" ht="89.25" x14ac:dyDescent="0.25">
      <c r="A4" s="130">
        <v>2</v>
      </c>
      <c r="B4" s="131" t="s">
        <v>774</v>
      </c>
      <c r="C4" s="132" t="s">
        <v>1036</v>
      </c>
    </row>
    <row r="5" spans="1:3" ht="102" x14ac:dyDescent="0.25">
      <c r="A5" s="130">
        <v>3</v>
      </c>
      <c r="B5" s="131" t="s">
        <v>775</v>
      </c>
      <c r="C5" s="132" t="s">
        <v>1037</v>
      </c>
    </row>
    <row r="6" spans="1:3" ht="153" x14ac:dyDescent="0.25">
      <c r="A6" s="130">
        <v>4</v>
      </c>
      <c r="B6" s="131" t="s">
        <v>776</v>
      </c>
      <c r="C6" s="132" t="s">
        <v>1038</v>
      </c>
    </row>
    <row r="7" spans="1:3" ht="77.099999999999994" customHeight="1" x14ac:dyDescent="0.25">
      <c r="A7" s="130">
        <v>5</v>
      </c>
      <c r="B7" s="131" t="s">
        <v>777</v>
      </c>
      <c r="C7" s="132" t="s">
        <v>1039</v>
      </c>
    </row>
    <row r="8" spans="1:3" ht="186" customHeight="1" x14ac:dyDescent="0.25">
      <c r="A8" s="130">
        <v>6</v>
      </c>
      <c r="B8" s="131" t="s">
        <v>778</v>
      </c>
      <c r="C8" s="132" t="s">
        <v>1040</v>
      </c>
    </row>
    <row r="17" customFormat="1" ht="14.45" hidden="1" customHeight="1" x14ac:dyDescent="0.25"/>
    <row r="18" customFormat="1" ht="14.45" hidden="1" customHeight="1" x14ac:dyDescent="0.25"/>
    <row r="19" customFormat="1" ht="14.45" hidden="1" customHeight="1" x14ac:dyDescent="0.25"/>
    <row r="20" customFormat="1" ht="14.45" hidden="1" customHeight="1" x14ac:dyDescent="0.25"/>
    <row r="21" customFormat="1" ht="14.45" hidden="1" customHeight="1" x14ac:dyDescent="0.25"/>
    <row r="22" customFormat="1" ht="14.45" hidden="1" customHeight="1" x14ac:dyDescent="0.25"/>
    <row r="23" customFormat="1" ht="14.45" hidden="1" customHeight="1" x14ac:dyDescent="0.25"/>
    <row r="24" customFormat="1" ht="14.45" hidden="1" customHeight="1" x14ac:dyDescent="0.25"/>
    <row r="25" customFormat="1" ht="14.45" hidden="1" customHeight="1" x14ac:dyDescent="0.25"/>
    <row r="26" customFormat="1" ht="14.45" hidden="1" customHeight="1" x14ac:dyDescent="0.25"/>
    <row r="27" customFormat="1" ht="14.45" hidden="1" customHeight="1" x14ac:dyDescent="0.25"/>
    <row r="28" customFormat="1" ht="14.45" hidden="1" customHeight="1" x14ac:dyDescent="0.25"/>
    <row r="29" customFormat="1" ht="14.45" hidden="1" customHeight="1" x14ac:dyDescent="0.25"/>
    <row r="30" customFormat="1" ht="14.45" hidden="1" customHeight="1" x14ac:dyDescent="0.25"/>
    <row r="31" customFormat="1" ht="14.45" hidden="1" customHeight="1" x14ac:dyDescent="0.25"/>
    <row r="32" customFormat="1" ht="14.45" hidden="1" customHeight="1" x14ac:dyDescent="0.25"/>
    <row r="33" customFormat="1" ht="14.45" hidden="1" customHeight="1" x14ac:dyDescent="0.25"/>
    <row r="34" customFormat="1" ht="14.45" hidden="1" customHeight="1" x14ac:dyDescent="0.25"/>
    <row r="35" customFormat="1" ht="14.45" hidden="1" customHeight="1" x14ac:dyDescent="0.25"/>
    <row r="36" customFormat="1" ht="14.45" hidden="1" customHeight="1" x14ac:dyDescent="0.25"/>
    <row r="37" customFormat="1" ht="14.45" hidden="1" customHeight="1" x14ac:dyDescent="0.25"/>
    <row r="38" customFormat="1" ht="14.45" hidden="1" customHeight="1" x14ac:dyDescent="0.25"/>
    <row r="39" customFormat="1" ht="14.45" hidden="1" customHeight="1" x14ac:dyDescent="0.25"/>
    <row r="40" customFormat="1" ht="14.45" hidden="1" customHeight="1" x14ac:dyDescent="0.25"/>
    <row r="41" customFormat="1" ht="14.45" hidden="1" customHeight="1" x14ac:dyDescent="0.25"/>
    <row r="42" customFormat="1" ht="14.45" hidden="1" customHeight="1" x14ac:dyDescent="0.25"/>
    <row r="43" customFormat="1" ht="14.45" hidden="1" customHeight="1" x14ac:dyDescent="0.25"/>
    <row r="44" customFormat="1" ht="14.45" hidden="1" customHeight="1" x14ac:dyDescent="0.25"/>
  </sheetData>
  <sheetProtection algorithmName="SHA-512" hashValue="gmX7WQvyX2JlqPy2wh/dX9+sAqmMzPzSN2mQjz4k8aNt0AIKoMUaBe0ppXcPRnZWU9Jt5Kx2dBcgQRbxn08xEg==" saltValue="a1nFjwLSsqd5kTbzsyJBwQ==" spinCount="100000" sheet="1" objects="1" scenarios="1" sort="0" autoFilter="0"/>
  <mergeCells count="1">
    <mergeCell ref="A2:B2"/>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49F6A9-6B0C-4141-BA7B-EA956CFAE7AD}">
  <dimension ref="A1:L68"/>
  <sheetViews>
    <sheetView topLeftCell="A7" workbookViewId="0">
      <selection activeCell="I12" sqref="I12"/>
    </sheetView>
  </sheetViews>
  <sheetFormatPr defaultColWidth="0" defaultRowHeight="15" customHeight="1" zeroHeight="1" x14ac:dyDescent="0.25"/>
  <cols>
    <col min="1" max="1" width="24.28515625" style="5" customWidth="1"/>
    <col min="2" max="2" width="9.140625" style="5" customWidth="1"/>
    <col min="3" max="3" width="18.28515625" style="5" customWidth="1"/>
    <col min="4" max="4" width="9.140625" style="5" customWidth="1"/>
    <col min="5" max="5" width="18.5703125" style="5" customWidth="1"/>
    <col min="6" max="6" width="9.140625" style="5" customWidth="1"/>
    <col min="7" max="7" width="18.140625" style="5" customWidth="1"/>
    <col min="8" max="8" width="9.140625" style="5" customWidth="1"/>
    <col min="9" max="9" width="18" style="5" customWidth="1"/>
    <col min="10" max="10" width="9.140625" style="5" customWidth="1"/>
    <col min="11" max="11" width="18" style="5" customWidth="1"/>
    <col min="12" max="12" width="1.7109375" style="5" customWidth="1"/>
    <col min="13" max="16384" width="9.140625" style="5" hidden="1"/>
  </cols>
  <sheetData>
    <row r="1" s="5" customFormat="1" x14ac:dyDescent="0.25"/>
    <row r="2" s="5" customFormat="1" x14ac:dyDescent="0.25"/>
    <row r="3" s="5" customFormat="1" x14ac:dyDescent="0.25"/>
    <row r="4" s="5" customFormat="1" x14ac:dyDescent="0.25"/>
    <row r="5" s="5" customFormat="1" x14ac:dyDescent="0.25"/>
    <row r="6" s="5" customFormat="1" x14ac:dyDescent="0.25"/>
    <row r="7" s="5" customFormat="1" x14ac:dyDescent="0.25"/>
    <row r="8" s="5" customFormat="1" x14ac:dyDescent="0.25"/>
    <row r="9" s="5" customFormat="1" x14ac:dyDescent="0.25"/>
    <row r="10" s="5" customFormat="1" x14ac:dyDescent="0.25"/>
    <row r="11" s="5" customFormat="1" x14ac:dyDescent="0.25"/>
    <row r="12" s="5" customFormat="1" x14ac:dyDescent="0.25"/>
    <row r="13" s="5" customFormat="1" x14ac:dyDescent="0.25"/>
    <row r="14" s="5" customFormat="1" x14ac:dyDescent="0.25"/>
    <row r="15" s="5" customFormat="1" x14ac:dyDescent="0.25"/>
    <row r="16" s="5" customFormat="1" x14ac:dyDescent="0.25"/>
    <row r="17" s="5" customFormat="1" x14ac:dyDescent="0.25"/>
    <row r="18" s="5" customFormat="1" x14ac:dyDescent="0.25"/>
    <row r="19" s="5" customFormat="1" x14ac:dyDescent="0.25"/>
    <row r="20" s="5" customFormat="1" x14ac:dyDescent="0.25"/>
    <row r="21" s="5" customFormat="1" x14ac:dyDescent="0.25"/>
    <row r="22" s="5" customFormat="1" x14ac:dyDescent="0.25"/>
    <row r="23" s="5" customFormat="1" x14ac:dyDescent="0.25"/>
    <row r="24" s="5" customFormat="1" x14ac:dyDescent="0.25"/>
    <row r="25" s="5" customFormat="1" x14ac:dyDescent="0.25"/>
    <row r="26" s="5" customFormat="1" x14ac:dyDescent="0.25"/>
    <row r="27" s="5" customFormat="1" x14ac:dyDescent="0.25"/>
    <row r="28" s="5" customFormat="1" x14ac:dyDescent="0.25"/>
    <row r="29" s="5" customFormat="1" x14ac:dyDescent="0.25"/>
    <row r="30" s="5" customFormat="1" x14ac:dyDescent="0.25"/>
    <row r="31" s="5" customFormat="1" x14ac:dyDescent="0.25"/>
    <row r="32" s="5" customFormat="1" x14ac:dyDescent="0.25"/>
    <row r="33" spans="1:11" x14ac:dyDescent="0.25"/>
    <row r="34" spans="1:11" x14ac:dyDescent="0.25"/>
    <row r="35" spans="1:11" x14ac:dyDescent="0.25"/>
    <row r="36" spans="1:11" x14ac:dyDescent="0.25"/>
    <row r="37" spans="1:11" x14ac:dyDescent="0.25"/>
    <row r="38" spans="1:11" hidden="1" x14ac:dyDescent="0.25"/>
    <row r="39" spans="1:11" hidden="1" x14ac:dyDescent="0.25"/>
    <row r="40" spans="1:11" hidden="1" x14ac:dyDescent="0.25"/>
    <row r="41" spans="1:11" hidden="1" x14ac:dyDescent="0.25"/>
    <row r="42" spans="1:11" hidden="1" x14ac:dyDescent="0.25"/>
    <row r="43" spans="1:11" hidden="1" x14ac:dyDescent="0.25"/>
    <row r="44" spans="1:11" hidden="1" x14ac:dyDescent="0.25"/>
    <row r="45" spans="1:11" ht="19.5" thickBot="1" x14ac:dyDescent="0.35">
      <c r="A45" s="176" t="s">
        <v>764</v>
      </c>
    </row>
    <row r="46" spans="1:11" s="4" customFormat="1" ht="83.25" customHeight="1" thickBot="1" x14ac:dyDescent="0.3">
      <c r="A46" s="180" t="s">
        <v>765</v>
      </c>
      <c r="B46" s="236" t="s">
        <v>791</v>
      </c>
      <c r="C46" s="237"/>
      <c r="D46" s="236" t="s">
        <v>792</v>
      </c>
      <c r="E46" s="237"/>
      <c r="F46" s="236" t="s">
        <v>793</v>
      </c>
      <c r="G46" s="237"/>
      <c r="H46" s="236" t="s">
        <v>794</v>
      </c>
      <c r="I46" s="237"/>
      <c r="J46" s="236" t="s">
        <v>795</v>
      </c>
      <c r="K46" s="237"/>
    </row>
    <row r="47" spans="1:11" x14ac:dyDescent="0.25">
      <c r="A47" s="177" t="s">
        <v>754</v>
      </c>
      <c r="B47" s="234">
        <v>23</v>
      </c>
      <c r="C47" s="235"/>
      <c r="D47" s="234">
        <v>0</v>
      </c>
      <c r="E47" s="235"/>
      <c r="F47" s="234">
        <v>17</v>
      </c>
      <c r="G47" s="235"/>
      <c r="H47" s="234">
        <v>47</v>
      </c>
      <c r="I47" s="235"/>
      <c r="J47" s="234">
        <v>14</v>
      </c>
      <c r="K47" s="235"/>
    </row>
    <row r="48" spans="1:11" x14ac:dyDescent="0.25">
      <c r="A48" s="178" t="s">
        <v>755</v>
      </c>
      <c r="B48" s="240">
        <v>33</v>
      </c>
      <c r="C48" s="241"/>
      <c r="D48" s="240">
        <v>100</v>
      </c>
      <c r="E48" s="241"/>
      <c r="F48" s="240">
        <v>33</v>
      </c>
      <c r="G48" s="241"/>
      <c r="H48" s="240">
        <v>65</v>
      </c>
      <c r="I48" s="241"/>
      <c r="J48" s="240">
        <v>35</v>
      </c>
      <c r="K48" s="241"/>
    </row>
    <row r="49" spans="1:11" ht="15.75" thickBot="1" x14ac:dyDescent="0.3">
      <c r="A49" s="179" t="s">
        <v>756</v>
      </c>
      <c r="B49" s="238">
        <v>42</v>
      </c>
      <c r="C49" s="239"/>
      <c r="D49" s="238">
        <v>100</v>
      </c>
      <c r="E49" s="239"/>
      <c r="F49" s="238">
        <v>55</v>
      </c>
      <c r="G49" s="239"/>
      <c r="H49" s="238">
        <v>83</v>
      </c>
      <c r="I49" s="239"/>
      <c r="J49" s="238">
        <v>71</v>
      </c>
      <c r="K49" s="239"/>
    </row>
    <row r="50" spans="1:11" x14ac:dyDescent="0.25"/>
    <row r="51" spans="1:11" x14ac:dyDescent="0.25">
      <c r="A51" s="11" t="s">
        <v>757</v>
      </c>
      <c r="B51" s="12"/>
      <c r="C51" s="12"/>
      <c r="D51" s="12"/>
      <c r="E51" s="12"/>
      <c r="F51" s="12"/>
      <c r="G51" s="12"/>
      <c r="H51" s="12"/>
    </row>
    <row r="52" spans="1:11" x14ac:dyDescent="0.25">
      <c r="A52" s="13" t="s">
        <v>4</v>
      </c>
      <c r="B52" s="12" t="s">
        <v>758</v>
      </c>
      <c r="C52" s="12"/>
      <c r="D52" s="12"/>
      <c r="E52" s="12"/>
      <c r="F52" s="12"/>
      <c r="G52" s="12"/>
      <c r="H52" s="12"/>
    </row>
    <row r="53" spans="1:11" x14ac:dyDescent="0.25">
      <c r="A53" s="14" t="s">
        <v>759</v>
      </c>
      <c r="B53" s="12" t="s">
        <v>760</v>
      </c>
      <c r="C53" s="12"/>
      <c r="D53" s="12"/>
      <c r="E53" s="12"/>
      <c r="F53" s="12"/>
      <c r="G53" s="12"/>
      <c r="H53" s="12"/>
    </row>
    <row r="54" spans="1:11" x14ac:dyDescent="0.25">
      <c r="A54" s="15" t="s">
        <v>5</v>
      </c>
      <c r="B54" s="12" t="s">
        <v>761</v>
      </c>
      <c r="C54" s="12"/>
      <c r="D54" s="12"/>
      <c r="E54" s="12"/>
      <c r="F54" s="12"/>
      <c r="G54" s="12"/>
      <c r="H54" s="12"/>
    </row>
    <row r="55" spans="1:11" x14ac:dyDescent="0.25">
      <c r="A55" s="16" t="s">
        <v>45</v>
      </c>
      <c r="B55" s="12" t="s">
        <v>762</v>
      </c>
      <c r="C55" s="12"/>
      <c r="D55" s="12"/>
      <c r="E55" s="12"/>
      <c r="F55" s="12"/>
      <c r="G55" s="12"/>
      <c r="H55" s="12"/>
    </row>
    <row r="56" spans="1:11" x14ac:dyDescent="0.25">
      <c r="A56" s="17" t="s">
        <v>753</v>
      </c>
      <c r="B56" s="12" t="s">
        <v>763</v>
      </c>
      <c r="C56" s="12"/>
      <c r="D56" s="12"/>
      <c r="E56" s="18"/>
      <c r="F56" s="12"/>
      <c r="G56" s="12"/>
      <c r="H56" s="12"/>
      <c r="I56" s="3"/>
    </row>
    <row r="57" spans="1:11" x14ac:dyDescent="0.25"/>
    <row r="58" spans="1:11" ht="18.75" x14ac:dyDescent="0.3">
      <c r="A58" s="176" t="s">
        <v>766</v>
      </c>
    </row>
    <row r="59" spans="1:11" x14ac:dyDescent="0.25"/>
    <row r="60" spans="1:11" x14ac:dyDescent="0.25"/>
    <row r="61" spans="1:11" x14ac:dyDescent="0.25"/>
    <row r="62" spans="1:11" x14ac:dyDescent="0.25"/>
    <row r="63" spans="1:11" x14ac:dyDescent="0.25"/>
    <row r="64" spans="1:11" x14ac:dyDescent="0.25"/>
    <row r="65" s="5" customFormat="1" x14ac:dyDescent="0.25"/>
    <row r="66" s="5" customFormat="1" x14ac:dyDescent="0.25"/>
    <row r="67" s="5" customFormat="1" x14ac:dyDescent="0.25"/>
    <row r="68" s="5" customFormat="1" x14ac:dyDescent="0.25"/>
  </sheetData>
  <sheetProtection algorithmName="SHA-512" hashValue="j3Bhp/0yve5GVLmvHw9svf6sIABQ+w44tw9YWBbSW35V9qEAG+EahAZqL7Hes+mPmSMhOv6OBhp5SLHnQFxswA==" saltValue="jwZhegh73sP+A09HUOSd1Q==" spinCount="100000" sheet="1" objects="1" scenarios="1" selectLockedCells="1" selectUnlockedCells="1"/>
  <mergeCells count="20">
    <mergeCell ref="B48:C48"/>
    <mergeCell ref="D48:E48"/>
    <mergeCell ref="F48:G48"/>
    <mergeCell ref="H48:I48"/>
    <mergeCell ref="J48:K48"/>
    <mergeCell ref="B49:C49"/>
    <mergeCell ref="D49:E49"/>
    <mergeCell ref="F49:G49"/>
    <mergeCell ref="H49:I49"/>
    <mergeCell ref="J49:K49"/>
    <mergeCell ref="B46:C46"/>
    <mergeCell ref="D46:E46"/>
    <mergeCell ref="F46:G46"/>
    <mergeCell ref="H46:I46"/>
    <mergeCell ref="J46:K46"/>
    <mergeCell ref="B47:C47"/>
    <mergeCell ref="D47:E47"/>
    <mergeCell ref="F47:G47"/>
    <mergeCell ref="H47:I47"/>
    <mergeCell ref="J47:K47"/>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17DDE1-2DBA-4ECD-9347-7AFB3AF69B4E}">
  <dimension ref="A1:AB164"/>
  <sheetViews>
    <sheetView topLeftCell="B1" workbookViewId="0">
      <pane ySplit="6" topLeftCell="A72" activePane="bottomLeft" state="frozen"/>
      <selection activeCell="M9" sqref="M9"/>
      <selection pane="bottomLeft" activeCell="D86" sqref="D86"/>
    </sheetView>
  </sheetViews>
  <sheetFormatPr defaultColWidth="0" defaultRowHeight="15" zeroHeight="1" x14ac:dyDescent="0.25"/>
  <cols>
    <col min="1" max="1" width="11.85546875" hidden="1" customWidth="1"/>
    <col min="2" max="2" width="26.7109375" bestFit="1" customWidth="1"/>
    <col min="3" max="3" width="68.140625" style="94" bestFit="1" customWidth="1"/>
    <col min="4" max="4" width="69.28515625" style="196" bestFit="1" customWidth="1"/>
    <col min="5" max="5" width="51.28515625" style="197" bestFit="1" customWidth="1"/>
    <col min="6" max="6" width="11.28515625" style="197" customWidth="1"/>
    <col min="7" max="7" width="12.140625" style="198" customWidth="1"/>
    <col min="8" max="8" width="8.5703125" style="198" customWidth="1"/>
    <col min="9" max="9" width="8.5703125" style="199" customWidth="1"/>
    <col min="10" max="11" width="8.5703125" style="198" customWidth="1"/>
    <col min="12" max="13" width="8.5703125" style="197" customWidth="1"/>
    <col min="14" max="15" width="8.5703125" style="198" customWidth="1"/>
    <col min="16" max="17" width="8.5703125" style="197" customWidth="1"/>
    <col min="18" max="21" width="0" style="197" hidden="1" customWidth="1"/>
    <col min="22" max="26" width="0" style="200" hidden="1" customWidth="1"/>
    <col min="27" max="28" width="0" style="197" hidden="1" customWidth="1"/>
    <col min="29" max="16384" width="40.85546875" style="197" hidden="1"/>
  </cols>
  <sheetData>
    <row r="1" spans="1:26" s="148" customFormat="1" ht="15" customHeight="1" x14ac:dyDescent="0.25">
      <c r="A1" s="172"/>
      <c r="B1" s="170"/>
      <c r="C1" s="168"/>
      <c r="D1" s="168"/>
      <c r="E1" s="170"/>
      <c r="F1" s="170"/>
      <c r="G1" s="171"/>
      <c r="H1" s="242" t="s">
        <v>790</v>
      </c>
      <c r="I1" s="242"/>
      <c r="J1" s="242"/>
      <c r="K1" s="242"/>
      <c r="L1" s="242"/>
      <c r="M1" s="242"/>
      <c r="N1" s="242"/>
      <c r="O1" s="242"/>
      <c r="P1" s="242"/>
      <c r="Q1" s="242"/>
      <c r="R1" s="151"/>
      <c r="V1" s="149"/>
      <c r="W1" s="149"/>
      <c r="X1" s="149"/>
      <c r="Y1" s="149"/>
      <c r="Z1" s="149"/>
    </row>
    <row r="2" spans="1:26" s="156" customFormat="1" ht="162" customHeight="1" x14ac:dyDescent="0.25">
      <c r="A2" s="166"/>
      <c r="B2" s="167" t="s">
        <v>829</v>
      </c>
      <c r="C2" s="168"/>
      <c r="D2" s="169"/>
      <c r="E2" s="169"/>
      <c r="F2" s="170"/>
      <c r="G2" s="171"/>
      <c r="H2" s="243" t="s">
        <v>791</v>
      </c>
      <c r="I2" s="243"/>
      <c r="J2" s="243" t="s">
        <v>792</v>
      </c>
      <c r="K2" s="243"/>
      <c r="L2" s="243" t="s">
        <v>793</v>
      </c>
      <c r="M2" s="243"/>
      <c r="N2" s="243" t="s">
        <v>794</v>
      </c>
      <c r="O2" s="243"/>
      <c r="P2" s="243" t="s">
        <v>795</v>
      </c>
      <c r="Q2" s="243"/>
      <c r="R2" s="155"/>
      <c r="V2" s="157"/>
      <c r="W2" s="157"/>
      <c r="X2" s="157"/>
      <c r="Y2" s="157"/>
      <c r="Z2" s="157"/>
    </row>
    <row r="3" spans="1:26" s="163" customFormat="1" ht="45" customHeight="1" x14ac:dyDescent="0.25">
      <c r="A3" s="150" t="s">
        <v>796</v>
      </c>
      <c r="B3" s="164" t="s">
        <v>740</v>
      </c>
      <c r="C3" s="165" t="s">
        <v>1051</v>
      </c>
      <c r="D3" s="165" t="s">
        <v>1054</v>
      </c>
      <c r="E3" s="164" t="s">
        <v>1052</v>
      </c>
      <c r="F3" s="164" t="s">
        <v>797</v>
      </c>
      <c r="G3" s="165" t="s">
        <v>749</v>
      </c>
      <c r="H3" s="173" t="s">
        <v>750</v>
      </c>
      <c r="I3" s="174" t="s">
        <v>751</v>
      </c>
      <c r="J3" s="173" t="s">
        <v>750</v>
      </c>
      <c r="K3" s="173" t="s">
        <v>751</v>
      </c>
      <c r="L3" s="173" t="s">
        <v>750</v>
      </c>
      <c r="M3" s="173" t="s">
        <v>751</v>
      </c>
      <c r="N3" s="173" t="s">
        <v>750</v>
      </c>
      <c r="O3" s="173" t="s">
        <v>751</v>
      </c>
      <c r="P3" s="173" t="s">
        <v>750</v>
      </c>
      <c r="Q3" s="173" t="s">
        <v>751</v>
      </c>
    </row>
    <row r="4" spans="1:26" s="162" customFormat="1" ht="15" customHeight="1" x14ac:dyDescent="0.25">
      <c r="A4" s="152" t="s">
        <v>0</v>
      </c>
      <c r="B4" s="261" t="s">
        <v>768</v>
      </c>
      <c r="C4" s="262"/>
      <c r="D4" s="262"/>
      <c r="E4" s="262"/>
      <c r="F4" s="263"/>
      <c r="G4" s="158">
        <v>13975</v>
      </c>
      <c r="H4" s="158">
        <v>3797</v>
      </c>
      <c r="I4" s="159">
        <f t="shared" ref="I4:I19" si="0">V4/100</f>
        <v>0.31</v>
      </c>
      <c r="J4" s="158">
        <v>27</v>
      </c>
      <c r="K4" s="160">
        <f>W4/100</f>
        <v>0.54</v>
      </c>
      <c r="L4" s="158">
        <v>794</v>
      </c>
      <c r="M4" s="160">
        <f>X4/100</f>
        <v>0.37</v>
      </c>
      <c r="N4" s="158">
        <v>9080</v>
      </c>
      <c r="O4" s="160">
        <f t="shared" ref="O4:O19" si="1">Y4/100</f>
        <v>0.65</v>
      </c>
      <c r="P4" s="161">
        <v>5276</v>
      </c>
      <c r="Q4" s="159">
        <f t="shared" ref="Q4:Q15" si="2">Z4/100</f>
        <v>0.38</v>
      </c>
      <c r="V4" s="162">
        <v>31</v>
      </c>
      <c r="W4" s="162">
        <v>54</v>
      </c>
      <c r="X4" s="162">
        <v>37</v>
      </c>
      <c r="Y4" s="162">
        <v>65</v>
      </c>
      <c r="Z4" s="162">
        <v>38</v>
      </c>
    </row>
    <row r="5" spans="1:26" s="182" customFormat="1" ht="15" customHeight="1" x14ac:dyDescent="0.25">
      <c r="A5" s="181" t="s">
        <v>769</v>
      </c>
      <c r="B5" s="181" t="s">
        <v>1055</v>
      </c>
    </row>
    <row r="6" spans="1:26" s="154" customFormat="1" ht="15" customHeight="1" x14ac:dyDescent="0.25">
      <c r="A6" s="153"/>
    </row>
    <row r="7" spans="1:26" s="183" customFormat="1" ht="15" customHeight="1" x14ac:dyDescent="0.25">
      <c r="A7" s="183" t="s">
        <v>21</v>
      </c>
      <c r="B7" s="184" t="s">
        <v>455</v>
      </c>
      <c r="C7" s="185" t="str">
        <f>VLOOKUP(A7,[2]Sheet1!A:F,3,FALSE)</f>
        <v xml:space="preserve">Bedfordshire, Luton and Milton Keynes </v>
      </c>
      <c r="D7" s="185" t="s">
        <v>23</v>
      </c>
      <c r="E7" s="183" t="s">
        <v>22</v>
      </c>
      <c r="F7" s="183" t="s">
        <v>742</v>
      </c>
      <c r="G7" s="186">
        <v>48</v>
      </c>
      <c r="H7" s="186">
        <v>14</v>
      </c>
      <c r="I7" s="187">
        <f t="shared" si="0"/>
        <v>0.33</v>
      </c>
      <c r="J7" s="186">
        <v>0</v>
      </c>
      <c r="K7" s="188">
        <f>W7/100</f>
        <v>0</v>
      </c>
      <c r="L7" s="186">
        <v>0</v>
      </c>
      <c r="M7" s="188">
        <f>X7/100</f>
        <v>0</v>
      </c>
      <c r="N7" s="186">
        <v>8</v>
      </c>
      <c r="O7" s="188">
        <f t="shared" si="1"/>
        <v>0.17</v>
      </c>
      <c r="P7" s="186">
        <v>6</v>
      </c>
      <c r="Q7" s="188">
        <f t="shared" si="2"/>
        <v>0.12</v>
      </c>
      <c r="V7" s="183">
        <v>33</v>
      </c>
      <c r="W7" s="183">
        <v>0</v>
      </c>
      <c r="X7" s="183">
        <v>0</v>
      </c>
      <c r="Y7" s="183">
        <v>17</v>
      </c>
      <c r="Z7" s="183">
        <v>12</v>
      </c>
    </row>
    <row r="8" spans="1:26" s="183" customFormat="1" ht="15" customHeight="1" x14ac:dyDescent="0.25">
      <c r="A8" s="183" t="s">
        <v>183</v>
      </c>
      <c r="B8" s="184" t="s">
        <v>455</v>
      </c>
      <c r="C8" s="185" t="str">
        <f>VLOOKUP(A8,[2]Sheet1!A:F,3,FALSE)</f>
        <v xml:space="preserve">Bedfordshire, Luton and Milton Keynes </v>
      </c>
      <c r="D8" s="185" t="s">
        <v>23</v>
      </c>
      <c r="E8" s="183" t="s">
        <v>184</v>
      </c>
      <c r="F8" s="183" t="s">
        <v>742</v>
      </c>
      <c r="G8" s="186">
        <v>110</v>
      </c>
      <c r="H8" s="186">
        <v>16</v>
      </c>
      <c r="I8" s="189">
        <f t="shared" si="0"/>
        <v>0.17</v>
      </c>
      <c r="J8" s="186">
        <v>0</v>
      </c>
      <c r="K8" s="190" t="s">
        <v>122</v>
      </c>
      <c r="L8" s="186" t="s">
        <v>752</v>
      </c>
      <c r="M8" s="191" t="s">
        <v>753</v>
      </c>
      <c r="N8" s="186">
        <v>69</v>
      </c>
      <c r="O8" s="192">
        <f t="shared" si="1"/>
        <v>0.63</v>
      </c>
      <c r="P8" s="186">
        <v>31</v>
      </c>
      <c r="Q8" s="192">
        <f t="shared" si="2"/>
        <v>0.28000000000000003</v>
      </c>
      <c r="V8" s="183">
        <v>17</v>
      </c>
      <c r="W8" s="183" t="s">
        <v>122</v>
      </c>
      <c r="X8" s="183">
        <v>20</v>
      </c>
      <c r="Y8" s="183">
        <v>63</v>
      </c>
      <c r="Z8" s="183">
        <v>28</v>
      </c>
    </row>
    <row r="9" spans="1:26" s="183" customFormat="1" ht="15" customHeight="1" x14ac:dyDescent="0.25">
      <c r="A9" s="183" t="s">
        <v>204</v>
      </c>
      <c r="B9" s="184" t="s">
        <v>455</v>
      </c>
      <c r="C9" s="185" t="str">
        <f>VLOOKUP(A9,[2]Sheet1!A:F,3,FALSE)</f>
        <v xml:space="preserve">Bedfordshire, Luton and Milton Keynes </v>
      </c>
      <c r="D9" s="185" t="s">
        <v>206</v>
      </c>
      <c r="E9" s="183" t="s">
        <v>205</v>
      </c>
      <c r="F9" s="183" t="s">
        <v>742</v>
      </c>
      <c r="G9" s="186">
        <v>94</v>
      </c>
      <c r="H9" s="186">
        <v>20</v>
      </c>
      <c r="I9" s="187">
        <f t="shared" si="0"/>
        <v>0.28999999999999998</v>
      </c>
      <c r="J9" s="186">
        <v>0</v>
      </c>
      <c r="K9" s="190" t="s">
        <v>122</v>
      </c>
      <c r="L9" s="186" t="s">
        <v>752</v>
      </c>
      <c r="M9" s="191" t="s">
        <v>753</v>
      </c>
      <c r="N9" s="186">
        <v>58</v>
      </c>
      <c r="O9" s="192">
        <f t="shared" si="1"/>
        <v>0.62</v>
      </c>
      <c r="P9" s="186">
        <v>25</v>
      </c>
      <c r="Q9" s="192">
        <f t="shared" si="2"/>
        <v>0.27</v>
      </c>
      <c r="V9" s="183">
        <v>29</v>
      </c>
      <c r="W9" s="183" t="s">
        <v>122</v>
      </c>
      <c r="X9" s="183">
        <v>25</v>
      </c>
      <c r="Y9" s="183">
        <v>62</v>
      </c>
      <c r="Z9" s="183">
        <v>27</v>
      </c>
    </row>
    <row r="10" spans="1:26" s="183" customFormat="1" ht="15" customHeight="1" x14ac:dyDescent="0.25">
      <c r="A10" s="183" t="s">
        <v>1</v>
      </c>
      <c r="B10" s="184" t="s">
        <v>455</v>
      </c>
      <c r="C10" s="185" t="str">
        <f>VLOOKUP(A10,[2]Sheet1!A:F,3,FALSE)</f>
        <v xml:space="preserve">Cambridgeshire and Peterborough </v>
      </c>
      <c r="D10" s="185" t="s">
        <v>3</v>
      </c>
      <c r="E10" s="183" t="s">
        <v>2</v>
      </c>
      <c r="F10" s="183" t="s">
        <v>742</v>
      </c>
      <c r="G10" s="186">
        <v>47</v>
      </c>
      <c r="H10" s="186">
        <v>5</v>
      </c>
      <c r="I10" s="189">
        <f t="shared" si="0"/>
        <v>0.12</v>
      </c>
      <c r="J10" s="186">
        <v>0</v>
      </c>
      <c r="K10" s="188">
        <f>W10/100</f>
        <v>0</v>
      </c>
      <c r="L10" s="186">
        <v>0</v>
      </c>
      <c r="M10" s="188">
        <f>X10/100</f>
        <v>0</v>
      </c>
      <c r="N10" s="186">
        <v>35</v>
      </c>
      <c r="O10" s="192">
        <f t="shared" si="1"/>
        <v>0.74</v>
      </c>
      <c r="P10" s="186">
        <v>34</v>
      </c>
      <c r="Q10" s="193">
        <f t="shared" si="2"/>
        <v>0.72</v>
      </c>
      <c r="V10" s="183">
        <v>12</v>
      </c>
      <c r="W10" s="183">
        <v>0</v>
      </c>
      <c r="X10" s="183">
        <v>0</v>
      </c>
      <c r="Y10" s="183">
        <v>74</v>
      </c>
      <c r="Z10" s="183">
        <v>72</v>
      </c>
    </row>
    <row r="11" spans="1:26" s="183" customFormat="1" ht="15" customHeight="1" x14ac:dyDescent="0.25">
      <c r="A11" s="183" t="s">
        <v>152</v>
      </c>
      <c r="B11" s="184" t="s">
        <v>455</v>
      </c>
      <c r="C11" s="185" t="str">
        <f>VLOOKUP(A11,[2]Sheet1!A:F,3,FALSE)</f>
        <v xml:space="preserve">Cambridgeshire and Peterborough </v>
      </c>
      <c r="D11" s="185" t="s">
        <v>154</v>
      </c>
      <c r="E11" s="183" t="s">
        <v>153</v>
      </c>
      <c r="F11" s="183" t="s">
        <v>742</v>
      </c>
      <c r="G11" s="186">
        <v>47</v>
      </c>
      <c r="H11" s="186">
        <v>13</v>
      </c>
      <c r="I11" s="187">
        <f t="shared" si="0"/>
        <v>0.33</v>
      </c>
      <c r="J11" s="186" t="s">
        <v>752</v>
      </c>
      <c r="K11" s="193">
        <f>W11/100</f>
        <v>1</v>
      </c>
      <c r="L11" s="186" t="s">
        <v>752</v>
      </c>
      <c r="M11" s="191" t="s">
        <v>753</v>
      </c>
      <c r="N11" s="186">
        <v>31</v>
      </c>
      <c r="O11" s="192">
        <f t="shared" si="1"/>
        <v>0.67</v>
      </c>
      <c r="P11" s="186">
        <v>17</v>
      </c>
      <c r="Q11" s="192">
        <f t="shared" si="2"/>
        <v>0.37</v>
      </c>
      <c r="V11" s="183">
        <v>33</v>
      </c>
      <c r="W11" s="183">
        <v>100</v>
      </c>
      <c r="X11" s="183">
        <v>50</v>
      </c>
      <c r="Y11" s="183">
        <v>67</v>
      </c>
      <c r="Z11" s="183">
        <v>37</v>
      </c>
    </row>
    <row r="12" spans="1:26" s="183" customFormat="1" ht="15" customHeight="1" x14ac:dyDescent="0.25">
      <c r="A12" s="183" t="s">
        <v>256</v>
      </c>
      <c r="B12" s="184" t="s">
        <v>455</v>
      </c>
      <c r="C12" s="185" t="str">
        <f>VLOOKUP(A12,[2]Sheet1!A:F,3,FALSE)</f>
        <v xml:space="preserve">Cambridgeshire and Peterborough </v>
      </c>
      <c r="D12" s="185" t="s">
        <v>154</v>
      </c>
      <c r="E12" s="183" t="s">
        <v>257</v>
      </c>
      <c r="F12" s="183" t="s">
        <v>742</v>
      </c>
      <c r="G12" s="186">
        <v>105</v>
      </c>
      <c r="H12" s="186">
        <v>25</v>
      </c>
      <c r="I12" s="187">
        <f t="shared" si="0"/>
        <v>0.28000000000000003</v>
      </c>
      <c r="J12" s="186">
        <v>0</v>
      </c>
      <c r="K12" s="190" t="s">
        <v>122</v>
      </c>
      <c r="L12" s="186">
        <v>9</v>
      </c>
      <c r="M12" s="193">
        <f>X12/100</f>
        <v>0.6</v>
      </c>
      <c r="N12" s="186">
        <v>89</v>
      </c>
      <c r="O12" s="193">
        <f t="shared" si="1"/>
        <v>0.85</v>
      </c>
      <c r="P12" s="186">
        <v>71</v>
      </c>
      <c r="Q12" s="192">
        <f t="shared" si="2"/>
        <v>0.68</v>
      </c>
      <c r="V12" s="183">
        <v>28</v>
      </c>
      <c r="W12" s="183" t="s">
        <v>122</v>
      </c>
      <c r="X12" s="183">
        <v>60</v>
      </c>
      <c r="Y12" s="183">
        <v>85</v>
      </c>
      <c r="Z12" s="183">
        <v>68</v>
      </c>
    </row>
    <row r="13" spans="1:26" s="183" customFormat="1" ht="15" customHeight="1" x14ac:dyDescent="0.25">
      <c r="A13" s="183" t="s">
        <v>473</v>
      </c>
      <c r="B13" s="184" t="s">
        <v>455</v>
      </c>
      <c r="C13" s="185" t="str">
        <f>VLOOKUP(A13,[2]Sheet1!A:F,3,FALSE)</f>
        <v>Hertfordshire and West Essex</v>
      </c>
      <c r="D13" s="185" t="s">
        <v>472</v>
      </c>
      <c r="E13" s="183" t="s">
        <v>474</v>
      </c>
      <c r="F13" s="183" t="s">
        <v>742</v>
      </c>
      <c r="G13" s="186">
        <v>22</v>
      </c>
      <c r="H13" s="186">
        <v>5</v>
      </c>
      <c r="I13" s="187">
        <f t="shared" si="0"/>
        <v>0.25</v>
      </c>
      <c r="J13" s="186">
        <v>0</v>
      </c>
      <c r="K13" s="190" t="s">
        <v>122</v>
      </c>
      <c r="L13" s="186">
        <v>0</v>
      </c>
      <c r="M13" s="188">
        <v>0</v>
      </c>
      <c r="N13" s="186">
        <v>19</v>
      </c>
      <c r="O13" s="193">
        <f t="shared" si="1"/>
        <v>0.86</v>
      </c>
      <c r="P13" s="186">
        <v>5</v>
      </c>
      <c r="Q13" s="192">
        <f t="shared" si="2"/>
        <v>0.23</v>
      </c>
      <c r="V13" s="183">
        <v>25</v>
      </c>
      <c r="W13" s="183" t="s">
        <v>122</v>
      </c>
      <c r="X13" s="183" t="s">
        <v>122</v>
      </c>
      <c r="Y13" s="183">
        <v>86</v>
      </c>
      <c r="Z13" s="183">
        <v>23</v>
      </c>
    </row>
    <row r="14" spans="1:26" s="183" customFormat="1" ht="15" customHeight="1" x14ac:dyDescent="0.25">
      <c r="A14" s="183" t="s">
        <v>402</v>
      </c>
      <c r="B14" s="184" t="s">
        <v>455</v>
      </c>
      <c r="C14" s="185" t="str">
        <f>VLOOKUP(A14,[2]Sheet1!A:F,3,FALSE)</f>
        <v>Hertfordshire and West Essex</v>
      </c>
      <c r="D14" s="185" t="s">
        <v>404</v>
      </c>
      <c r="E14" s="183" t="s">
        <v>403</v>
      </c>
      <c r="F14" s="183" t="s">
        <v>742</v>
      </c>
      <c r="G14" s="186">
        <v>372</v>
      </c>
      <c r="H14" s="186">
        <v>38</v>
      </c>
      <c r="I14" s="189">
        <f t="shared" si="0"/>
        <v>0.1</v>
      </c>
      <c r="J14" s="186">
        <v>0</v>
      </c>
      <c r="K14" s="190" t="s">
        <v>122</v>
      </c>
      <c r="L14" s="186">
        <v>7</v>
      </c>
      <c r="M14" s="192">
        <f>X14/100</f>
        <v>0.19</v>
      </c>
      <c r="N14" s="186">
        <v>316</v>
      </c>
      <c r="O14" s="193">
        <f t="shared" si="1"/>
        <v>0.85</v>
      </c>
      <c r="P14" s="186">
        <v>25</v>
      </c>
      <c r="Q14" s="188">
        <f t="shared" si="2"/>
        <v>7.0000000000000007E-2</v>
      </c>
      <c r="V14" s="183">
        <v>10</v>
      </c>
      <c r="W14" s="183" t="s">
        <v>122</v>
      </c>
      <c r="X14" s="183">
        <v>19</v>
      </c>
      <c r="Y14" s="183">
        <v>85</v>
      </c>
      <c r="Z14" s="183">
        <v>7</v>
      </c>
    </row>
    <row r="15" spans="1:26" s="183" customFormat="1" ht="15" customHeight="1" x14ac:dyDescent="0.25">
      <c r="A15" s="183" t="s">
        <v>15</v>
      </c>
      <c r="B15" s="184" t="s">
        <v>455</v>
      </c>
      <c r="C15" s="185" t="str">
        <f>VLOOKUP(A15,[2]Sheet1!A:F,3,FALSE)</f>
        <v xml:space="preserve">Mid and South Essex </v>
      </c>
      <c r="D15" s="185" t="s">
        <v>17</v>
      </c>
      <c r="E15" s="183" t="s">
        <v>16</v>
      </c>
      <c r="F15" s="183" t="s">
        <v>742</v>
      </c>
      <c r="G15" s="186">
        <v>64</v>
      </c>
      <c r="H15" s="186">
        <v>27</v>
      </c>
      <c r="I15" s="194">
        <f t="shared" si="0"/>
        <v>0.48</v>
      </c>
      <c r="J15" s="186">
        <v>0</v>
      </c>
      <c r="K15" s="188">
        <f>W15/100</f>
        <v>0</v>
      </c>
      <c r="L15" s="186">
        <v>5</v>
      </c>
      <c r="M15" s="192">
        <f>X15/100</f>
        <v>0.42</v>
      </c>
      <c r="N15" s="186">
        <v>40</v>
      </c>
      <c r="O15" s="192">
        <f t="shared" si="1"/>
        <v>0.62</v>
      </c>
      <c r="P15" s="186">
        <v>14</v>
      </c>
      <c r="Q15" s="192">
        <f t="shared" si="2"/>
        <v>0.22</v>
      </c>
      <c r="V15" s="183">
        <v>48</v>
      </c>
      <c r="W15" s="183">
        <v>0</v>
      </c>
      <c r="X15" s="183">
        <v>42</v>
      </c>
      <c r="Y15" s="183">
        <v>62</v>
      </c>
      <c r="Z15" s="183">
        <v>22</v>
      </c>
    </row>
    <row r="16" spans="1:26" s="183" customFormat="1" ht="15" customHeight="1" x14ac:dyDescent="0.25">
      <c r="A16" s="183" t="s">
        <v>482</v>
      </c>
      <c r="B16" s="184" t="s">
        <v>455</v>
      </c>
      <c r="C16" s="185" t="str">
        <f>VLOOKUP(A16,[2]Sheet1!A:F,3,FALSE)</f>
        <v xml:space="preserve">Mid and South Essex </v>
      </c>
      <c r="D16" s="185" t="s">
        <v>17</v>
      </c>
      <c r="E16" s="183" t="s">
        <v>483</v>
      </c>
      <c r="F16" s="183" t="s">
        <v>742</v>
      </c>
      <c r="G16" s="186">
        <v>203</v>
      </c>
      <c r="H16" s="186">
        <v>46</v>
      </c>
      <c r="I16" s="187">
        <f t="shared" si="0"/>
        <v>0.23</v>
      </c>
      <c r="J16" s="186">
        <v>0</v>
      </c>
      <c r="K16" s="190" t="s">
        <v>122</v>
      </c>
      <c r="L16" s="186">
        <v>0</v>
      </c>
      <c r="M16" s="188">
        <f>X16/100</f>
        <v>0</v>
      </c>
      <c r="N16" s="186">
        <v>197</v>
      </c>
      <c r="O16" s="193">
        <f t="shared" si="1"/>
        <v>0.98</v>
      </c>
      <c r="P16" s="186" t="s">
        <v>752</v>
      </c>
      <c r="Q16" s="191" t="s">
        <v>753</v>
      </c>
      <c r="V16" s="183">
        <v>23</v>
      </c>
      <c r="W16" s="183" t="s">
        <v>122</v>
      </c>
      <c r="X16" s="183">
        <v>0</v>
      </c>
      <c r="Y16" s="183">
        <v>98</v>
      </c>
      <c r="Z16" s="183">
        <v>1</v>
      </c>
    </row>
    <row r="17" spans="1:26" s="183" customFormat="1" ht="15" customHeight="1" x14ac:dyDescent="0.25">
      <c r="A17" s="183" t="s">
        <v>339</v>
      </c>
      <c r="B17" s="184" t="s">
        <v>455</v>
      </c>
      <c r="C17" s="185" t="str">
        <f>VLOOKUP(A17,[2]Sheet1!A:F,3,FALSE)</f>
        <v xml:space="preserve">Mid and South Essex </v>
      </c>
      <c r="D17" s="185" t="s">
        <v>17</v>
      </c>
      <c r="E17" s="183" t="s">
        <v>340</v>
      </c>
      <c r="F17" s="183" t="s">
        <v>742</v>
      </c>
      <c r="G17" s="186">
        <v>273</v>
      </c>
      <c r="H17" s="186">
        <v>69</v>
      </c>
      <c r="I17" s="187">
        <f t="shared" si="0"/>
        <v>0.26</v>
      </c>
      <c r="J17" s="186">
        <v>0</v>
      </c>
      <c r="K17" s="190" t="s">
        <v>122</v>
      </c>
      <c r="L17" s="186" t="s">
        <v>752</v>
      </c>
      <c r="M17" s="191" t="s">
        <v>753</v>
      </c>
      <c r="N17" s="186">
        <v>127</v>
      </c>
      <c r="O17" s="192">
        <f t="shared" si="1"/>
        <v>0.47</v>
      </c>
      <c r="P17" s="186" t="s">
        <v>752</v>
      </c>
      <c r="Q17" s="191" t="s">
        <v>753</v>
      </c>
      <c r="V17" s="183">
        <v>26</v>
      </c>
      <c r="W17" s="183" t="s">
        <v>122</v>
      </c>
      <c r="X17" s="183">
        <v>20</v>
      </c>
      <c r="Y17" s="183">
        <v>47</v>
      </c>
      <c r="Z17" s="183">
        <v>1</v>
      </c>
    </row>
    <row r="18" spans="1:26" s="183" customFormat="1" ht="15" customHeight="1" x14ac:dyDescent="0.25">
      <c r="A18" s="183" t="s">
        <v>489</v>
      </c>
      <c r="B18" s="184" t="s">
        <v>455</v>
      </c>
      <c r="C18" s="185" t="str">
        <f>VLOOKUP(A18,[2]Sheet1!A:F,3,FALSE)</f>
        <v xml:space="preserve">Norfolk and Waveney Partnership </v>
      </c>
      <c r="D18" s="185" t="s">
        <v>488</v>
      </c>
      <c r="E18" s="183" t="s">
        <v>490</v>
      </c>
      <c r="F18" s="183" t="s">
        <v>742</v>
      </c>
      <c r="G18" s="186">
        <v>47</v>
      </c>
      <c r="H18" s="186">
        <v>13</v>
      </c>
      <c r="I18" s="187">
        <f t="shared" si="0"/>
        <v>0.3</v>
      </c>
      <c r="J18" s="186">
        <v>0</v>
      </c>
      <c r="K18" s="190" t="s">
        <v>122</v>
      </c>
      <c r="L18" s="186" t="s">
        <v>752</v>
      </c>
      <c r="M18" s="191" t="s">
        <v>753</v>
      </c>
      <c r="N18" s="186">
        <v>22</v>
      </c>
      <c r="O18" s="192">
        <f t="shared" si="1"/>
        <v>0.47</v>
      </c>
      <c r="P18" s="186">
        <v>11</v>
      </c>
      <c r="Q18" s="192">
        <f t="shared" ref="Q18:Q55" si="3">Z18/100</f>
        <v>0.23</v>
      </c>
      <c r="V18" s="183">
        <v>30</v>
      </c>
      <c r="W18" s="183" t="s">
        <v>122</v>
      </c>
      <c r="X18" s="183">
        <v>17</v>
      </c>
      <c r="Y18" s="183">
        <v>47</v>
      </c>
      <c r="Z18" s="183">
        <v>23</v>
      </c>
    </row>
    <row r="19" spans="1:26" s="183" customFormat="1" ht="15" customHeight="1" x14ac:dyDescent="0.25">
      <c r="A19" s="183" t="s">
        <v>166</v>
      </c>
      <c r="B19" s="184" t="s">
        <v>455</v>
      </c>
      <c r="C19" s="185" t="str">
        <f>VLOOKUP(A19,[2]Sheet1!A:F,3,FALSE)</f>
        <v xml:space="preserve">Norfolk and Waveny Partnership </v>
      </c>
      <c r="D19" s="185" t="s">
        <v>168</v>
      </c>
      <c r="E19" s="183" t="s">
        <v>167</v>
      </c>
      <c r="F19" s="183" t="s">
        <v>742</v>
      </c>
      <c r="G19" s="186">
        <v>106</v>
      </c>
      <c r="H19" s="186">
        <v>39</v>
      </c>
      <c r="I19" s="187">
        <f t="shared" si="0"/>
        <v>0.39</v>
      </c>
      <c r="J19" s="186">
        <v>0</v>
      </c>
      <c r="K19" s="188">
        <f>W19/100</f>
        <v>0</v>
      </c>
      <c r="L19" s="186" t="s">
        <v>752</v>
      </c>
      <c r="M19" s="191" t="s">
        <v>753</v>
      </c>
      <c r="N19" s="186">
        <v>23</v>
      </c>
      <c r="O19" s="188">
        <f t="shared" si="1"/>
        <v>0.22</v>
      </c>
      <c r="P19" s="186">
        <v>38</v>
      </c>
      <c r="Q19" s="192">
        <f t="shared" si="3"/>
        <v>0.36</v>
      </c>
      <c r="V19" s="183">
        <v>39</v>
      </c>
      <c r="W19" s="183">
        <v>0</v>
      </c>
      <c r="X19" s="183">
        <v>8</v>
      </c>
      <c r="Y19" s="183">
        <v>22</v>
      </c>
      <c r="Z19" s="183">
        <v>36</v>
      </c>
    </row>
    <row r="20" spans="1:26" s="183" customFormat="1" ht="15" customHeight="1" x14ac:dyDescent="0.25">
      <c r="A20" s="183" t="s">
        <v>232</v>
      </c>
      <c r="B20" s="184" t="s">
        <v>455</v>
      </c>
      <c r="C20" s="185" t="str">
        <f>VLOOKUP(A20,[2]Sheet1!A:F,3,FALSE)</f>
        <v xml:space="preserve">Norfolk and Waveny Partnership </v>
      </c>
      <c r="D20" s="185" t="s">
        <v>234</v>
      </c>
      <c r="E20" s="183" t="s">
        <v>233</v>
      </c>
      <c r="F20" s="183" t="s">
        <v>742</v>
      </c>
      <c r="G20" s="186">
        <v>26</v>
      </c>
      <c r="H20" s="186" t="s">
        <v>752</v>
      </c>
      <c r="I20" s="191" t="s">
        <v>753</v>
      </c>
      <c r="J20" s="186">
        <v>0</v>
      </c>
      <c r="K20" s="190" t="s">
        <v>122</v>
      </c>
      <c r="L20" s="186">
        <v>0</v>
      </c>
      <c r="M20" s="188">
        <f>X20/100</f>
        <v>0</v>
      </c>
      <c r="N20" s="186" t="s">
        <v>752</v>
      </c>
      <c r="O20" s="191" t="s">
        <v>753</v>
      </c>
      <c r="P20" s="186">
        <v>0</v>
      </c>
      <c r="Q20" s="188">
        <f t="shared" si="3"/>
        <v>0</v>
      </c>
      <c r="V20" s="183">
        <v>14</v>
      </c>
      <c r="W20" s="183" t="s">
        <v>122</v>
      </c>
      <c r="X20" s="183">
        <v>0</v>
      </c>
      <c r="Y20" s="183">
        <v>4</v>
      </c>
      <c r="Z20" s="183">
        <v>0</v>
      </c>
    </row>
    <row r="21" spans="1:26" s="183" customFormat="1" ht="15" customHeight="1" x14ac:dyDescent="0.25">
      <c r="A21" s="183" t="s">
        <v>164</v>
      </c>
      <c r="B21" s="184" t="s">
        <v>455</v>
      </c>
      <c r="C21" s="185" t="str">
        <f>VLOOKUP(A21,[2]Sheet1!A:F,3,FALSE)</f>
        <v xml:space="preserve">Suffolk and North East Essex </v>
      </c>
      <c r="D21" s="185" t="s">
        <v>81</v>
      </c>
      <c r="E21" s="183" t="s">
        <v>165</v>
      </c>
      <c r="F21" s="183" t="s">
        <v>742</v>
      </c>
      <c r="G21" s="186">
        <v>135</v>
      </c>
      <c r="H21" s="186">
        <v>51</v>
      </c>
      <c r="I21" s="194">
        <f t="shared" ref="I21:I74" si="4">V21/100</f>
        <v>0.42</v>
      </c>
      <c r="J21" s="186">
        <v>0</v>
      </c>
      <c r="K21" s="190" t="s">
        <v>122</v>
      </c>
      <c r="L21" s="186">
        <v>13</v>
      </c>
      <c r="M21" s="192">
        <f>X21/100</f>
        <v>0.48</v>
      </c>
      <c r="N21" s="186">
        <v>80</v>
      </c>
      <c r="O21" s="192">
        <f t="shared" ref="O21:O84" si="5">Y21/100</f>
        <v>0.59</v>
      </c>
      <c r="P21" s="186">
        <v>122</v>
      </c>
      <c r="Q21" s="193">
        <f t="shared" si="3"/>
        <v>0.9</v>
      </c>
      <c r="V21" s="183">
        <v>42</v>
      </c>
      <c r="W21" s="183" t="s">
        <v>122</v>
      </c>
      <c r="X21" s="183">
        <v>48</v>
      </c>
      <c r="Y21" s="183">
        <v>59</v>
      </c>
      <c r="Z21" s="183">
        <v>90</v>
      </c>
    </row>
    <row r="22" spans="1:26" s="183" customFormat="1" ht="15" customHeight="1" x14ac:dyDescent="0.25">
      <c r="A22" s="183" t="s">
        <v>437</v>
      </c>
      <c r="B22" s="184" t="s">
        <v>455</v>
      </c>
      <c r="C22" s="185" t="str">
        <f>VLOOKUP(A22,[2]Sheet1!A:F,3,FALSE)</f>
        <v xml:space="preserve">Suffolk and North East Essex </v>
      </c>
      <c r="D22" s="185" t="s">
        <v>439</v>
      </c>
      <c r="E22" s="183" t="s">
        <v>438</v>
      </c>
      <c r="F22" s="183" t="s">
        <v>742</v>
      </c>
      <c r="G22" s="186">
        <v>88</v>
      </c>
      <c r="H22" s="186">
        <v>13</v>
      </c>
      <c r="I22" s="189">
        <f t="shared" si="4"/>
        <v>0.19</v>
      </c>
      <c r="J22" s="186">
        <v>0</v>
      </c>
      <c r="K22" s="190" t="s">
        <v>122</v>
      </c>
      <c r="L22" s="186">
        <v>12</v>
      </c>
      <c r="M22" s="193">
        <f>X22/100</f>
        <v>0.56999999999999995</v>
      </c>
      <c r="N22" s="186">
        <v>74</v>
      </c>
      <c r="O22" s="193">
        <f t="shared" si="5"/>
        <v>0.84</v>
      </c>
      <c r="P22" s="186">
        <v>76</v>
      </c>
      <c r="Q22" s="193">
        <f t="shared" si="3"/>
        <v>0.86</v>
      </c>
      <c r="V22" s="183">
        <v>19</v>
      </c>
      <c r="W22" s="183" t="s">
        <v>122</v>
      </c>
      <c r="X22" s="183">
        <v>57</v>
      </c>
      <c r="Y22" s="183">
        <v>84</v>
      </c>
      <c r="Z22" s="183">
        <v>86</v>
      </c>
    </row>
    <row r="23" spans="1:26" s="183" customFormat="1" ht="15" customHeight="1" x14ac:dyDescent="0.25">
      <c r="A23" s="183" t="s">
        <v>49</v>
      </c>
      <c r="B23" s="184" t="s">
        <v>782</v>
      </c>
      <c r="C23" s="185" t="str">
        <f>VLOOKUP(A23,[2]Sheet1!A:F,3,FALSE)</f>
        <v xml:space="preserve">Heallthier South East London </v>
      </c>
      <c r="D23" s="185" t="s">
        <v>51</v>
      </c>
      <c r="E23" s="183" t="s">
        <v>50</v>
      </c>
      <c r="F23" s="183" t="s">
        <v>742</v>
      </c>
      <c r="G23" s="186">
        <v>119</v>
      </c>
      <c r="H23" s="186">
        <v>31</v>
      </c>
      <c r="I23" s="187">
        <f t="shared" si="4"/>
        <v>0.28000000000000003</v>
      </c>
      <c r="J23" s="186">
        <v>0</v>
      </c>
      <c r="K23" s="190" t="s">
        <v>122</v>
      </c>
      <c r="L23" s="186" t="s">
        <v>752</v>
      </c>
      <c r="M23" s="191" t="s">
        <v>753</v>
      </c>
      <c r="N23" s="186">
        <v>75</v>
      </c>
      <c r="O23" s="192">
        <f t="shared" si="5"/>
        <v>0.64</v>
      </c>
      <c r="P23" s="186">
        <v>8</v>
      </c>
      <c r="Q23" s="188">
        <f t="shared" si="3"/>
        <v>7.0000000000000007E-2</v>
      </c>
      <c r="V23" s="183">
        <v>28</v>
      </c>
      <c r="W23" s="183" t="s">
        <v>122</v>
      </c>
      <c r="X23" s="183">
        <v>21</v>
      </c>
      <c r="Y23" s="183">
        <v>64</v>
      </c>
      <c r="Z23" s="183">
        <v>7</v>
      </c>
    </row>
    <row r="24" spans="1:26" s="183" customFormat="1" ht="15" customHeight="1" x14ac:dyDescent="0.25">
      <c r="A24" s="183" t="s">
        <v>169</v>
      </c>
      <c r="B24" s="184" t="s">
        <v>782</v>
      </c>
      <c r="C24" s="185" t="str">
        <f>VLOOKUP(A24,[2]Sheet1!A:F,3,FALSE)</f>
        <v>Healthier South East London</v>
      </c>
      <c r="D24" s="185" t="s">
        <v>51</v>
      </c>
      <c r="E24" s="183" t="s">
        <v>170</v>
      </c>
      <c r="F24" s="183" t="s">
        <v>742</v>
      </c>
      <c r="G24" s="186">
        <v>162</v>
      </c>
      <c r="H24" s="186">
        <v>55</v>
      </c>
      <c r="I24" s="187">
        <f t="shared" si="4"/>
        <v>0.37</v>
      </c>
      <c r="J24" s="186">
        <v>0</v>
      </c>
      <c r="K24" s="190" t="s">
        <v>122</v>
      </c>
      <c r="L24" s="186">
        <v>23</v>
      </c>
      <c r="M24" s="193">
        <f>X24/100</f>
        <v>0.85</v>
      </c>
      <c r="N24" s="186">
        <v>123</v>
      </c>
      <c r="O24" s="192">
        <f t="shared" si="5"/>
        <v>0.76</v>
      </c>
      <c r="P24" s="186">
        <v>117</v>
      </c>
      <c r="Q24" s="193">
        <f t="shared" si="3"/>
        <v>0.72</v>
      </c>
      <c r="V24" s="183">
        <v>37</v>
      </c>
      <c r="W24" s="183" t="s">
        <v>122</v>
      </c>
      <c r="X24" s="183">
        <v>85</v>
      </c>
      <c r="Y24" s="183">
        <v>76</v>
      </c>
      <c r="Z24" s="183">
        <v>72</v>
      </c>
    </row>
    <row r="25" spans="1:26" s="183" customFormat="1" ht="15" customHeight="1" x14ac:dyDescent="0.25">
      <c r="A25" s="183" t="s">
        <v>229</v>
      </c>
      <c r="B25" s="184" t="s">
        <v>782</v>
      </c>
      <c r="C25" s="185" t="str">
        <f>VLOOKUP(A25,[2]Sheet1!A:F,3,FALSE)</f>
        <v xml:space="preserve">North Central London Partners in health and care </v>
      </c>
      <c r="D25" s="185" t="s">
        <v>231</v>
      </c>
      <c r="E25" s="183" t="s">
        <v>230</v>
      </c>
      <c r="F25" s="183" t="s">
        <v>742</v>
      </c>
      <c r="G25" s="186">
        <v>29</v>
      </c>
      <c r="H25" s="186">
        <v>14</v>
      </c>
      <c r="I25" s="194">
        <f t="shared" si="4"/>
        <v>0.5</v>
      </c>
      <c r="J25" s="186">
        <v>0</v>
      </c>
      <c r="K25" s="190" t="s">
        <v>122</v>
      </c>
      <c r="L25" s="186" t="s">
        <v>752</v>
      </c>
      <c r="M25" s="191" t="s">
        <v>753</v>
      </c>
      <c r="N25" s="186">
        <v>24</v>
      </c>
      <c r="O25" s="193">
        <f t="shared" si="5"/>
        <v>0.83</v>
      </c>
      <c r="P25" s="186">
        <v>19</v>
      </c>
      <c r="Q25" s="192">
        <f t="shared" si="3"/>
        <v>0.66</v>
      </c>
      <c r="V25" s="183">
        <v>50</v>
      </c>
      <c r="W25" s="183" t="s">
        <v>122</v>
      </c>
      <c r="X25" s="183">
        <v>100</v>
      </c>
      <c r="Y25" s="183">
        <v>83</v>
      </c>
      <c r="Z25" s="183">
        <v>66</v>
      </c>
    </row>
    <row r="26" spans="1:26" s="183" customFormat="1" ht="15" customHeight="1" x14ac:dyDescent="0.25">
      <c r="A26" s="183" t="s">
        <v>30</v>
      </c>
      <c r="B26" s="184" t="s">
        <v>782</v>
      </c>
      <c r="C26" s="185" t="str">
        <f>VLOOKUP(A26,[2]Sheet1!A:F,3,FALSE)</f>
        <v xml:space="preserve">North Central London Partners in health and care </v>
      </c>
      <c r="D26" s="185" t="s">
        <v>32</v>
      </c>
      <c r="E26" s="183" t="s">
        <v>31</v>
      </c>
      <c r="F26" s="183" t="s">
        <v>742</v>
      </c>
      <c r="G26" s="186">
        <v>32</v>
      </c>
      <c r="H26" s="186">
        <v>16</v>
      </c>
      <c r="I26" s="194">
        <f t="shared" si="4"/>
        <v>0.52</v>
      </c>
      <c r="J26" s="186">
        <v>0</v>
      </c>
      <c r="K26" s="190" t="s">
        <v>122</v>
      </c>
      <c r="L26" s="186">
        <v>0</v>
      </c>
      <c r="M26" s="188">
        <v>0</v>
      </c>
      <c r="N26" s="186">
        <v>12</v>
      </c>
      <c r="O26" s="188">
        <f t="shared" si="5"/>
        <v>0.38</v>
      </c>
      <c r="P26" s="186">
        <v>20</v>
      </c>
      <c r="Q26" s="192">
        <f t="shared" si="3"/>
        <v>0.62</v>
      </c>
      <c r="V26" s="183">
        <v>52</v>
      </c>
      <c r="W26" s="183" t="s">
        <v>122</v>
      </c>
      <c r="X26" s="183" t="s">
        <v>122</v>
      </c>
      <c r="Y26" s="183">
        <v>38</v>
      </c>
      <c r="Z26" s="183">
        <v>62</v>
      </c>
    </row>
    <row r="27" spans="1:26" s="183" customFormat="1" ht="15" customHeight="1" x14ac:dyDescent="0.25">
      <c r="A27" s="183" t="s">
        <v>294</v>
      </c>
      <c r="B27" s="184" t="s">
        <v>782</v>
      </c>
      <c r="C27" s="185" t="str">
        <f>VLOOKUP(A27,[2]Sheet1!A:F,3,FALSE)</f>
        <v xml:space="preserve">North Central London Partners in health and care </v>
      </c>
      <c r="D27" s="185" t="s">
        <v>32</v>
      </c>
      <c r="E27" s="183" t="s">
        <v>295</v>
      </c>
      <c r="F27" s="183" t="s">
        <v>742</v>
      </c>
      <c r="G27" s="186">
        <v>80</v>
      </c>
      <c r="H27" s="186">
        <v>35</v>
      </c>
      <c r="I27" s="194">
        <f t="shared" si="4"/>
        <v>0.47</v>
      </c>
      <c r="J27" s="186">
        <v>0</v>
      </c>
      <c r="K27" s="190" t="s">
        <v>122</v>
      </c>
      <c r="L27" s="186">
        <v>10</v>
      </c>
      <c r="M27" s="193">
        <f>X27/100</f>
        <v>0.56000000000000005</v>
      </c>
      <c r="N27" s="186">
        <v>78</v>
      </c>
      <c r="O27" s="193">
        <f t="shared" si="5"/>
        <v>0.98</v>
      </c>
      <c r="P27" s="186">
        <v>70</v>
      </c>
      <c r="Q27" s="193">
        <f t="shared" si="3"/>
        <v>0.88</v>
      </c>
      <c r="V27" s="183">
        <v>47</v>
      </c>
      <c r="W27" s="183" t="s">
        <v>122</v>
      </c>
      <c r="X27" s="183">
        <v>56</v>
      </c>
      <c r="Y27" s="183">
        <v>98</v>
      </c>
      <c r="Z27" s="183">
        <v>88</v>
      </c>
    </row>
    <row r="28" spans="1:26" s="183" customFormat="1" ht="15" customHeight="1" x14ac:dyDescent="0.25">
      <c r="A28" s="183" t="s">
        <v>388</v>
      </c>
      <c r="B28" s="184" t="s">
        <v>782</v>
      </c>
      <c r="C28" s="185" t="str">
        <f>VLOOKUP(A28,[2]Sheet1!A:F,3,FALSE)</f>
        <v xml:space="preserve">North Central London Partners in health and care </v>
      </c>
      <c r="D28" s="185" t="s">
        <v>390</v>
      </c>
      <c r="E28" s="183" t="s">
        <v>389</v>
      </c>
      <c r="F28" s="183" t="s">
        <v>742</v>
      </c>
      <c r="G28" s="186">
        <v>39</v>
      </c>
      <c r="H28" s="186">
        <v>13</v>
      </c>
      <c r="I28" s="187">
        <f t="shared" si="4"/>
        <v>0.39</v>
      </c>
      <c r="J28" s="186" t="s">
        <v>752</v>
      </c>
      <c r="K28" s="193">
        <f>W28/100</f>
        <v>1</v>
      </c>
      <c r="L28" s="186" t="s">
        <v>752</v>
      </c>
      <c r="M28" s="191" t="s">
        <v>753</v>
      </c>
      <c r="N28" s="186">
        <v>37</v>
      </c>
      <c r="O28" s="193">
        <f t="shared" si="5"/>
        <v>0.95</v>
      </c>
      <c r="P28" s="186">
        <v>35</v>
      </c>
      <c r="Q28" s="193">
        <f t="shared" si="3"/>
        <v>0.9</v>
      </c>
      <c r="V28" s="183">
        <v>39</v>
      </c>
      <c r="W28" s="183">
        <v>100</v>
      </c>
      <c r="X28" s="183">
        <v>75</v>
      </c>
      <c r="Y28" s="183">
        <v>95</v>
      </c>
      <c r="Z28" s="183">
        <v>90</v>
      </c>
    </row>
    <row r="29" spans="1:26" s="183" customFormat="1" ht="15" customHeight="1" x14ac:dyDescent="0.25">
      <c r="A29" s="183" t="s">
        <v>421</v>
      </c>
      <c r="B29" s="184" t="s">
        <v>782</v>
      </c>
      <c r="C29" s="185" t="str">
        <f>VLOOKUP(A29,[2]Sheet1!A:F,3,FALSE)</f>
        <v xml:space="preserve">North Central London Partners in health and care </v>
      </c>
      <c r="D29" s="185" t="s">
        <v>423</v>
      </c>
      <c r="E29" s="183" t="s">
        <v>422</v>
      </c>
      <c r="F29" s="183" t="s">
        <v>742</v>
      </c>
      <c r="G29" s="186">
        <v>104</v>
      </c>
      <c r="H29" s="186">
        <v>36</v>
      </c>
      <c r="I29" s="187">
        <f t="shared" si="4"/>
        <v>0.37</v>
      </c>
      <c r="J29" s="186" t="s">
        <v>752</v>
      </c>
      <c r="K29" s="193">
        <f>W29/100</f>
        <v>1</v>
      </c>
      <c r="L29" s="186">
        <v>11</v>
      </c>
      <c r="M29" s="193">
        <f>X29/100</f>
        <v>0.85</v>
      </c>
      <c r="N29" s="186">
        <v>57</v>
      </c>
      <c r="O29" s="192">
        <f t="shared" si="5"/>
        <v>0.55000000000000004</v>
      </c>
      <c r="P29" s="186">
        <v>78</v>
      </c>
      <c r="Q29" s="193">
        <f t="shared" si="3"/>
        <v>0.75</v>
      </c>
      <c r="V29" s="183">
        <v>37</v>
      </c>
      <c r="W29" s="183">
        <v>100</v>
      </c>
      <c r="X29" s="183">
        <v>85</v>
      </c>
      <c r="Y29" s="183">
        <v>55</v>
      </c>
      <c r="Z29" s="183">
        <v>75</v>
      </c>
    </row>
    <row r="30" spans="1:26" s="183" customFormat="1" ht="15" customHeight="1" x14ac:dyDescent="0.25">
      <c r="A30" s="183" t="s">
        <v>171</v>
      </c>
      <c r="B30" s="184" t="s">
        <v>782</v>
      </c>
      <c r="C30" s="185" t="str">
        <f>VLOOKUP(A30,[2]Sheet1!A:F,3,FALSE)</f>
        <v xml:space="preserve">North East London Health &amp; Care Partnership </v>
      </c>
      <c r="D30" s="185" t="s">
        <v>173</v>
      </c>
      <c r="E30" s="183" t="s">
        <v>172</v>
      </c>
      <c r="F30" s="183" t="s">
        <v>742</v>
      </c>
      <c r="G30" s="186">
        <v>22</v>
      </c>
      <c r="H30" s="186">
        <v>11</v>
      </c>
      <c r="I30" s="194">
        <f t="shared" si="4"/>
        <v>0.73</v>
      </c>
      <c r="J30" s="186">
        <v>0</v>
      </c>
      <c r="K30" s="190" t="s">
        <v>122</v>
      </c>
      <c r="L30" s="186">
        <v>6</v>
      </c>
      <c r="M30" s="193">
        <f>X30/100</f>
        <v>1</v>
      </c>
      <c r="N30" s="186">
        <v>22</v>
      </c>
      <c r="O30" s="193">
        <f t="shared" si="5"/>
        <v>1</v>
      </c>
      <c r="P30" s="186">
        <v>22</v>
      </c>
      <c r="Q30" s="193">
        <f t="shared" si="3"/>
        <v>1</v>
      </c>
      <c r="V30" s="183">
        <v>73</v>
      </c>
      <c r="W30" s="183" t="s">
        <v>122</v>
      </c>
      <c r="X30" s="183">
        <v>100</v>
      </c>
      <c r="Y30" s="183">
        <v>100</v>
      </c>
      <c r="Z30" s="183">
        <v>100</v>
      </c>
    </row>
    <row r="31" spans="1:26" s="183" customFormat="1" ht="15" customHeight="1" x14ac:dyDescent="0.25">
      <c r="A31" s="183" t="s">
        <v>251</v>
      </c>
      <c r="B31" s="184" t="s">
        <v>782</v>
      </c>
      <c r="C31" s="185" t="str">
        <f>VLOOKUP(A31,[2]Sheet1!A:F,3,FALSE)</f>
        <v xml:space="preserve">North East London Health &amp; Care Partnership </v>
      </c>
      <c r="D31" s="185" t="s">
        <v>173</v>
      </c>
      <c r="E31" s="183" t="s">
        <v>252</v>
      </c>
      <c r="F31" s="183" t="s">
        <v>742</v>
      </c>
      <c r="G31" s="186">
        <v>215</v>
      </c>
      <c r="H31" s="186">
        <v>107</v>
      </c>
      <c r="I31" s="194">
        <f t="shared" si="4"/>
        <v>0.71</v>
      </c>
      <c r="J31" s="186">
        <v>0</v>
      </c>
      <c r="K31" s="190" t="s">
        <v>122</v>
      </c>
      <c r="L31" s="186">
        <v>32</v>
      </c>
      <c r="M31" s="193">
        <f>X31/100</f>
        <v>0.82</v>
      </c>
      <c r="N31" s="186">
        <v>141</v>
      </c>
      <c r="O31" s="192">
        <f t="shared" si="5"/>
        <v>0.66</v>
      </c>
      <c r="P31" s="186">
        <v>86</v>
      </c>
      <c r="Q31" s="192">
        <f t="shared" si="3"/>
        <v>0.4</v>
      </c>
      <c r="V31" s="183">
        <v>71</v>
      </c>
      <c r="W31" s="183" t="s">
        <v>122</v>
      </c>
      <c r="X31" s="183">
        <v>82</v>
      </c>
      <c r="Y31" s="183">
        <v>66</v>
      </c>
      <c r="Z31" s="183">
        <v>40</v>
      </c>
    </row>
    <row r="32" spans="1:26" s="183" customFormat="1" ht="15" customHeight="1" x14ac:dyDescent="0.25">
      <c r="A32" s="183" t="s">
        <v>506</v>
      </c>
      <c r="B32" s="184" t="s">
        <v>782</v>
      </c>
      <c r="C32" s="185" t="str">
        <f>VLOOKUP(A32,[2]Sheet1!A:F,3,FALSE)</f>
        <v xml:space="preserve">North East London Health &amp; Care Partnership </v>
      </c>
      <c r="D32" s="185" t="s">
        <v>505</v>
      </c>
      <c r="E32" s="183" t="s">
        <v>507</v>
      </c>
      <c r="F32" s="183" t="s">
        <v>742</v>
      </c>
      <c r="G32" s="186">
        <v>24</v>
      </c>
      <c r="H32" s="186">
        <v>6</v>
      </c>
      <c r="I32" s="187">
        <f t="shared" si="4"/>
        <v>0.25</v>
      </c>
      <c r="J32" s="186">
        <v>0</v>
      </c>
      <c r="K32" s="190" t="s">
        <v>122</v>
      </c>
      <c r="L32" s="186" t="s">
        <v>752</v>
      </c>
      <c r="M32" s="191" t="s">
        <v>753</v>
      </c>
      <c r="N32" s="186">
        <v>21</v>
      </c>
      <c r="O32" s="193">
        <f t="shared" si="5"/>
        <v>0.88</v>
      </c>
      <c r="P32" s="186">
        <v>17</v>
      </c>
      <c r="Q32" s="193">
        <f t="shared" si="3"/>
        <v>0.71</v>
      </c>
      <c r="V32" s="183">
        <v>25</v>
      </c>
      <c r="W32" s="183" t="s">
        <v>122</v>
      </c>
      <c r="X32" s="183">
        <v>50</v>
      </c>
      <c r="Y32" s="183">
        <v>88</v>
      </c>
      <c r="Z32" s="183">
        <v>71</v>
      </c>
    </row>
    <row r="33" spans="1:26" s="183" customFormat="1" ht="15" customHeight="1" x14ac:dyDescent="0.25">
      <c r="A33" s="183" t="s">
        <v>508</v>
      </c>
      <c r="B33" s="184" t="s">
        <v>782</v>
      </c>
      <c r="C33" s="185" t="str">
        <f>VLOOKUP(A33,[2]Sheet1!A:F,3,FALSE)</f>
        <v xml:space="preserve">North East London Health &amp; Care Partnership </v>
      </c>
      <c r="D33" s="185" t="s">
        <v>505</v>
      </c>
      <c r="E33" s="183" t="s">
        <v>509</v>
      </c>
      <c r="F33" s="183" t="s">
        <v>742</v>
      </c>
      <c r="G33" s="186">
        <v>47</v>
      </c>
      <c r="H33" s="186">
        <v>19</v>
      </c>
      <c r="I33" s="194">
        <f t="shared" si="4"/>
        <v>0.44</v>
      </c>
      <c r="J33" s="186" t="s">
        <v>752</v>
      </c>
      <c r="K33" s="193">
        <f>W33/100</f>
        <v>1</v>
      </c>
      <c r="L33" s="186">
        <v>5</v>
      </c>
      <c r="M33" s="192">
        <f>X33/100</f>
        <v>0.33</v>
      </c>
      <c r="N33" s="186">
        <v>32</v>
      </c>
      <c r="O33" s="192">
        <f t="shared" si="5"/>
        <v>0.68</v>
      </c>
      <c r="P33" s="186">
        <v>25</v>
      </c>
      <c r="Q33" s="192">
        <f t="shared" si="3"/>
        <v>0.53</v>
      </c>
      <c r="V33" s="183">
        <v>44</v>
      </c>
      <c r="W33" s="183">
        <v>100</v>
      </c>
      <c r="X33" s="183">
        <v>33</v>
      </c>
      <c r="Y33" s="183">
        <v>68</v>
      </c>
      <c r="Z33" s="183">
        <v>53</v>
      </c>
    </row>
    <row r="34" spans="1:26" s="183" customFormat="1" ht="15" customHeight="1" x14ac:dyDescent="0.25">
      <c r="A34" s="183" t="s">
        <v>510</v>
      </c>
      <c r="B34" s="184" t="s">
        <v>782</v>
      </c>
      <c r="C34" s="185" t="str">
        <f>VLOOKUP(A34,[2]Sheet1!A:F,3,FALSE)</f>
        <v xml:space="preserve">North East London Health &amp; Care Partnership </v>
      </c>
      <c r="D34" s="185" t="s">
        <v>505</v>
      </c>
      <c r="E34" s="183" t="s">
        <v>511</v>
      </c>
      <c r="F34" s="183" t="s">
        <v>742</v>
      </c>
      <c r="G34" s="186">
        <v>118</v>
      </c>
      <c r="H34" s="186">
        <v>41</v>
      </c>
      <c r="I34" s="187">
        <f t="shared" si="4"/>
        <v>0.38</v>
      </c>
      <c r="J34" s="186">
        <v>0</v>
      </c>
      <c r="K34" s="190" t="s">
        <v>122</v>
      </c>
      <c r="L34" s="186">
        <v>12</v>
      </c>
      <c r="M34" s="193">
        <f>X34/100</f>
        <v>0.67</v>
      </c>
      <c r="N34" s="186">
        <v>82</v>
      </c>
      <c r="O34" s="192">
        <f t="shared" si="5"/>
        <v>0.69</v>
      </c>
      <c r="P34" s="186">
        <v>15</v>
      </c>
      <c r="Q34" s="188">
        <f t="shared" si="3"/>
        <v>0.13</v>
      </c>
      <c r="V34" s="183">
        <v>38</v>
      </c>
      <c r="W34" s="183" t="s">
        <v>122</v>
      </c>
      <c r="X34" s="183">
        <v>67</v>
      </c>
      <c r="Y34" s="183">
        <v>69</v>
      </c>
      <c r="Z34" s="183">
        <v>13</v>
      </c>
    </row>
    <row r="35" spans="1:26" s="183" customFormat="1" ht="15" customHeight="1" x14ac:dyDescent="0.25">
      <c r="A35" s="183" t="s">
        <v>155</v>
      </c>
      <c r="B35" s="184" t="s">
        <v>782</v>
      </c>
      <c r="C35" s="185" t="str">
        <f>VLOOKUP(A35,[2]Sheet1!A:F,3,FALSE)</f>
        <v xml:space="preserve">North East London Health &amp; Care Partnership </v>
      </c>
      <c r="D35" s="185" t="s">
        <v>157</v>
      </c>
      <c r="E35" s="183" t="s">
        <v>156</v>
      </c>
      <c r="F35" s="183" t="s">
        <v>742</v>
      </c>
      <c r="G35" s="186">
        <v>116</v>
      </c>
      <c r="H35" s="186">
        <v>35</v>
      </c>
      <c r="I35" s="187">
        <f t="shared" si="4"/>
        <v>0.31</v>
      </c>
      <c r="J35" s="186">
        <v>0</v>
      </c>
      <c r="K35" s="190" t="s">
        <v>122</v>
      </c>
      <c r="L35" s="186" t="s">
        <v>752</v>
      </c>
      <c r="M35" s="191" t="s">
        <v>753</v>
      </c>
      <c r="N35" s="186">
        <v>88</v>
      </c>
      <c r="O35" s="192">
        <f t="shared" si="5"/>
        <v>0.77</v>
      </c>
      <c r="P35" s="186">
        <v>115</v>
      </c>
      <c r="Q35" s="193">
        <f t="shared" si="3"/>
        <v>1</v>
      </c>
      <c r="V35" s="183">
        <v>31</v>
      </c>
      <c r="W35" s="183" t="s">
        <v>122</v>
      </c>
      <c r="X35" s="183">
        <v>33</v>
      </c>
      <c r="Y35" s="183">
        <v>77</v>
      </c>
      <c r="Z35" s="183">
        <v>100</v>
      </c>
    </row>
    <row r="36" spans="1:26" s="183" customFormat="1" ht="15" customHeight="1" x14ac:dyDescent="0.25">
      <c r="A36" s="183" t="s">
        <v>411</v>
      </c>
      <c r="B36" s="184" t="s">
        <v>782</v>
      </c>
      <c r="C36" s="185" t="str">
        <f>VLOOKUP(A36,[2]Sheet1!A:F,3,FALSE)</f>
        <v>North West London Integrated Care System</v>
      </c>
      <c r="D36" s="185" t="s">
        <v>413</v>
      </c>
      <c r="E36" s="183" t="s">
        <v>412</v>
      </c>
      <c r="F36" s="183" t="s">
        <v>742</v>
      </c>
      <c r="G36" s="186">
        <v>85</v>
      </c>
      <c r="H36" s="186">
        <v>13</v>
      </c>
      <c r="I36" s="189">
        <f t="shared" si="4"/>
        <v>0.19</v>
      </c>
      <c r="J36" s="186">
        <v>0</v>
      </c>
      <c r="K36" s="190" t="s">
        <v>122</v>
      </c>
      <c r="L36" s="186" t="s">
        <v>752</v>
      </c>
      <c r="M36" s="191" t="s">
        <v>753</v>
      </c>
      <c r="N36" s="186">
        <v>38</v>
      </c>
      <c r="O36" s="188">
        <f t="shared" si="5"/>
        <v>0.45</v>
      </c>
      <c r="P36" s="186">
        <v>18</v>
      </c>
      <c r="Q36" s="192">
        <f t="shared" si="3"/>
        <v>0.21</v>
      </c>
      <c r="V36" s="183">
        <v>19</v>
      </c>
      <c r="W36" s="183" t="s">
        <v>122</v>
      </c>
      <c r="X36" s="183">
        <v>25</v>
      </c>
      <c r="Y36" s="183">
        <v>45</v>
      </c>
      <c r="Z36" s="183">
        <v>21</v>
      </c>
    </row>
    <row r="37" spans="1:26" s="183" customFormat="1" ht="15" customHeight="1" x14ac:dyDescent="0.25">
      <c r="A37" s="183" t="s">
        <v>430</v>
      </c>
      <c r="B37" s="184" t="s">
        <v>782</v>
      </c>
      <c r="C37" s="185" t="str">
        <f>VLOOKUP(A37,[2]Sheet1!A:F,3,FALSE)</f>
        <v>North West London Integrated Care System</v>
      </c>
      <c r="D37" s="185" t="s">
        <v>413</v>
      </c>
      <c r="E37" s="183" t="s">
        <v>431</v>
      </c>
      <c r="F37" s="183" t="s">
        <v>742</v>
      </c>
      <c r="G37" s="186">
        <v>40</v>
      </c>
      <c r="H37" s="186">
        <v>8</v>
      </c>
      <c r="I37" s="189">
        <f t="shared" si="4"/>
        <v>0.22</v>
      </c>
      <c r="J37" s="186">
        <v>0</v>
      </c>
      <c r="K37" s="190" t="s">
        <v>122</v>
      </c>
      <c r="L37" s="186" t="s">
        <v>752</v>
      </c>
      <c r="M37" s="191" t="s">
        <v>753</v>
      </c>
      <c r="N37" s="186">
        <v>18</v>
      </c>
      <c r="O37" s="188">
        <f t="shared" si="5"/>
        <v>0.45</v>
      </c>
      <c r="P37" s="186">
        <v>32</v>
      </c>
      <c r="Q37" s="193">
        <f t="shared" si="3"/>
        <v>0.8</v>
      </c>
      <c r="V37" s="183">
        <v>22</v>
      </c>
      <c r="W37" s="183" t="s">
        <v>122</v>
      </c>
      <c r="X37" s="183">
        <v>100</v>
      </c>
      <c r="Y37" s="183">
        <v>45</v>
      </c>
      <c r="Z37" s="183">
        <v>80</v>
      </c>
    </row>
    <row r="38" spans="1:26" s="183" customFormat="1" ht="15" customHeight="1" x14ac:dyDescent="0.25">
      <c r="A38" s="183" t="s">
        <v>371</v>
      </c>
      <c r="B38" s="184" t="s">
        <v>782</v>
      </c>
      <c r="C38" s="185" t="str">
        <f>VLOOKUP(A38,[2]Sheet1!A:F,3,FALSE)</f>
        <v xml:space="preserve">North West London Integrated Care System </v>
      </c>
      <c r="D38" s="185" t="s">
        <v>63</v>
      </c>
      <c r="E38" s="183" t="s">
        <v>372</v>
      </c>
      <c r="F38" s="183" t="s">
        <v>742</v>
      </c>
      <c r="G38" s="186">
        <v>117</v>
      </c>
      <c r="H38" s="186">
        <v>57</v>
      </c>
      <c r="I38" s="194">
        <f t="shared" si="4"/>
        <v>0.54</v>
      </c>
      <c r="J38" s="186">
        <v>0</v>
      </c>
      <c r="K38" s="190" t="s">
        <v>122</v>
      </c>
      <c r="L38" s="186">
        <v>19</v>
      </c>
      <c r="M38" s="193">
        <f>X38/100</f>
        <v>0.73</v>
      </c>
      <c r="N38" s="186">
        <v>106</v>
      </c>
      <c r="O38" s="193">
        <f t="shared" si="5"/>
        <v>0.91</v>
      </c>
      <c r="P38" s="186">
        <v>49</v>
      </c>
      <c r="Q38" s="192">
        <f t="shared" si="3"/>
        <v>0.42</v>
      </c>
      <c r="V38" s="183">
        <v>54</v>
      </c>
      <c r="W38" s="183" t="s">
        <v>122</v>
      </c>
      <c r="X38" s="183">
        <v>73</v>
      </c>
      <c r="Y38" s="183">
        <v>91</v>
      </c>
      <c r="Z38" s="183">
        <v>42</v>
      </c>
    </row>
    <row r="39" spans="1:26" s="183" customFormat="1" ht="15" customHeight="1" x14ac:dyDescent="0.25">
      <c r="A39" s="183" t="s">
        <v>235</v>
      </c>
      <c r="B39" s="184" t="s">
        <v>782</v>
      </c>
      <c r="C39" s="185" t="str">
        <f>VLOOKUP(A39,[2]Sheet1!A:F,3,FALSE)</f>
        <v xml:space="preserve">North West London Integrated Care System </v>
      </c>
      <c r="D39" s="185" t="s">
        <v>103</v>
      </c>
      <c r="E39" s="183" t="s">
        <v>236</v>
      </c>
      <c r="F39" s="183" t="s">
        <v>742</v>
      </c>
      <c r="G39" s="186">
        <v>50</v>
      </c>
      <c r="H39" s="186">
        <v>13</v>
      </c>
      <c r="I39" s="187">
        <f t="shared" si="4"/>
        <v>0.27</v>
      </c>
      <c r="J39" s="186">
        <v>0</v>
      </c>
      <c r="K39" s="190" t="s">
        <v>122</v>
      </c>
      <c r="L39" s="186" t="s">
        <v>752</v>
      </c>
      <c r="M39" s="191" t="s">
        <v>753</v>
      </c>
      <c r="N39" s="186">
        <v>45</v>
      </c>
      <c r="O39" s="193">
        <f t="shared" si="5"/>
        <v>0.94</v>
      </c>
      <c r="P39" s="186">
        <v>0</v>
      </c>
      <c r="Q39" s="188">
        <f t="shared" si="3"/>
        <v>0</v>
      </c>
      <c r="V39" s="183">
        <v>27</v>
      </c>
      <c r="W39" s="183" t="s">
        <v>122</v>
      </c>
      <c r="X39" s="183">
        <v>8</v>
      </c>
      <c r="Y39" s="183">
        <v>94</v>
      </c>
      <c r="Z39" s="183">
        <v>0</v>
      </c>
    </row>
    <row r="40" spans="1:26" s="183" customFormat="1" ht="15" customHeight="1" x14ac:dyDescent="0.25">
      <c r="A40" s="183" t="s">
        <v>522</v>
      </c>
      <c r="B40" s="184" t="s">
        <v>782</v>
      </c>
      <c r="C40" s="185" t="str">
        <f>VLOOKUP(A40,[2]Sheet1!A:F,3,FALSE)</f>
        <v xml:space="preserve">North West London Integrated Care System </v>
      </c>
      <c r="D40" s="185" t="s">
        <v>521</v>
      </c>
      <c r="E40" s="183" t="s">
        <v>523</v>
      </c>
      <c r="F40" s="183" t="s">
        <v>742</v>
      </c>
      <c r="G40" s="186">
        <v>122</v>
      </c>
      <c r="H40" s="186">
        <v>21</v>
      </c>
      <c r="I40" s="189">
        <f t="shared" si="4"/>
        <v>0.18</v>
      </c>
      <c r="J40" s="186">
        <v>0</v>
      </c>
      <c r="K40" s="190" t="s">
        <v>122</v>
      </c>
      <c r="L40" s="186">
        <v>13</v>
      </c>
      <c r="M40" s="193">
        <f>X40/100</f>
        <v>0.65</v>
      </c>
      <c r="N40" s="186">
        <v>109</v>
      </c>
      <c r="O40" s="193">
        <f t="shared" si="5"/>
        <v>0.89</v>
      </c>
      <c r="P40" s="186">
        <v>103</v>
      </c>
      <c r="Q40" s="193">
        <f t="shared" si="3"/>
        <v>0.84</v>
      </c>
      <c r="V40" s="183">
        <v>18</v>
      </c>
      <c r="W40" s="183" t="s">
        <v>122</v>
      </c>
      <c r="X40" s="183">
        <v>65</v>
      </c>
      <c r="Y40" s="183">
        <v>89</v>
      </c>
      <c r="Z40" s="183">
        <v>84</v>
      </c>
    </row>
    <row r="41" spans="1:26" s="183" customFormat="1" ht="15" customHeight="1" x14ac:dyDescent="0.25">
      <c r="A41" s="183" t="s">
        <v>98</v>
      </c>
      <c r="B41" s="184" t="s">
        <v>782</v>
      </c>
      <c r="C41" s="185" t="str">
        <f>VLOOKUP(A41,[2]Sheet1!A:F,3,FALSE)</f>
        <v xml:space="preserve">Our Healthier South East London </v>
      </c>
      <c r="D41" s="185" t="s">
        <v>100</v>
      </c>
      <c r="E41" s="183" t="s">
        <v>99</v>
      </c>
      <c r="F41" s="183" t="s">
        <v>742</v>
      </c>
      <c r="G41" s="186">
        <v>210</v>
      </c>
      <c r="H41" s="186">
        <v>86</v>
      </c>
      <c r="I41" s="194">
        <f t="shared" si="4"/>
        <v>0.46</v>
      </c>
      <c r="J41" s="186">
        <v>0</v>
      </c>
      <c r="K41" s="190" t="s">
        <v>122</v>
      </c>
      <c r="L41" s="186" t="s">
        <v>752</v>
      </c>
      <c r="M41" s="191" t="s">
        <v>753</v>
      </c>
      <c r="N41" s="186">
        <v>140</v>
      </c>
      <c r="O41" s="192">
        <f t="shared" si="5"/>
        <v>0.67</v>
      </c>
      <c r="P41" s="186">
        <v>10</v>
      </c>
      <c r="Q41" s="188">
        <f t="shared" si="3"/>
        <v>0.05</v>
      </c>
      <c r="V41" s="183">
        <v>46</v>
      </c>
      <c r="W41" s="183" t="s">
        <v>122</v>
      </c>
      <c r="X41" s="183">
        <v>14</v>
      </c>
      <c r="Y41" s="183">
        <v>67</v>
      </c>
      <c r="Z41" s="183">
        <v>5</v>
      </c>
    </row>
    <row r="42" spans="1:26" s="183" customFormat="1" ht="15" customHeight="1" x14ac:dyDescent="0.25">
      <c r="A42" s="183" t="s">
        <v>368</v>
      </c>
      <c r="B42" s="184" t="s">
        <v>782</v>
      </c>
      <c r="C42" s="185" t="str">
        <f>VLOOKUP(A42,[2]Sheet1!A:F,3,FALSE)</f>
        <v xml:space="preserve">Our Healthier South East London </v>
      </c>
      <c r="D42" s="185" t="s">
        <v>370</v>
      </c>
      <c r="E42" s="183" t="s">
        <v>369</v>
      </c>
      <c r="F42" s="183" t="s">
        <v>742</v>
      </c>
      <c r="G42" s="186">
        <v>149</v>
      </c>
      <c r="H42" s="186">
        <v>53</v>
      </c>
      <c r="I42" s="194">
        <f t="shared" si="4"/>
        <v>0.43</v>
      </c>
      <c r="J42" s="186">
        <v>0</v>
      </c>
      <c r="K42" s="190" t="s">
        <v>122</v>
      </c>
      <c r="L42" s="186">
        <v>11</v>
      </c>
      <c r="M42" s="192">
        <f>X42/100</f>
        <v>0.46</v>
      </c>
      <c r="N42" s="186">
        <v>106</v>
      </c>
      <c r="O42" s="192">
        <f t="shared" si="5"/>
        <v>0.71</v>
      </c>
      <c r="P42" s="186">
        <v>83</v>
      </c>
      <c r="Q42" s="192">
        <f t="shared" si="3"/>
        <v>0.56000000000000005</v>
      </c>
      <c r="V42" s="183">
        <v>43</v>
      </c>
      <c r="W42" s="183" t="s">
        <v>122</v>
      </c>
      <c r="X42" s="183">
        <v>46</v>
      </c>
      <c r="Y42" s="183">
        <v>71</v>
      </c>
      <c r="Z42" s="183">
        <v>56</v>
      </c>
    </row>
    <row r="43" spans="1:26" s="183" customFormat="1" ht="15" customHeight="1" x14ac:dyDescent="0.25">
      <c r="A43" s="183" t="s">
        <v>143</v>
      </c>
      <c r="B43" s="184" t="s">
        <v>782</v>
      </c>
      <c r="C43" s="185" t="str">
        <f>VLOOKUP(A43,[2]Sheet1!A:F,3,FALSE)</f>
        <v xml:space="preserve">Our Healthier South East London </v>
      </c>
      <c r="D43" s="185" t="s">
        <v>145</v>
      </c>
      <c r="E43" s="183" t="s">
        <v>144</v>
      </c>
      <c r="F43" s="183" t="s">
        <v>742</v>
      </c>
      <c r="G43" s="186">
        <v>38</v>
      </c>
      <c r="H43" s="186">
        <v>25</v>
      </c>
      <c r="I43" s="194">
        <f t="shared" si="4"/>
        <v>0.74</v>
      </c>
      <c r="J43" s="186">
        <v>0</v>
      </c>
      <c r="K43" s="190" t="s">
        <v>122</v>
      </c>
      <c r="L43" s="186">
        <v>0</v>
      </c>
      <c r="M43" s="188">
        <f>X43/100</f>
        <v>0</v>
      </c>
      <c r="N43" s="186">
        <v>22</v>
      </c>
      <c r="O43" s="192">
        <f t="shared" si="5"/>
        <v>0.57999999999999996</v>
      </c>
      <c r="P43" s="186">
        <v>6</v>
      </c>
      <c r="Q43" s="192">
        <f t="shared" si="3"/>
        <v>0.16</v>
      </c>
      <c r="V43" s="183">
        <v>74</v>
      </c>
      <c r="W43" s="183" t="s">
        <v>122</v>
      </c>
      <c r="X43" s="183">
        <v>0</v>
      </c>
      <c r="Y43" s="183">
        <v>58</v>
      </c>
      <c r="Z43" s="183">
        <v>16</v>
      </c>
    </row>
    <row r="44" spans="1:26" s="183" customFormat="1" ht="15" customHeight="1" x14ac:dyDescent="0.25">
      <c r="A44" s="183" t="s">
        <v>185</v>
      </c>
      <c r="B44" s="184" t="s">
        <v>782</v>
      </c>
      <c r="C44" s="185" t="str">
        <f>VLOOKUP(A44,[2]Sheet1!A:F,3,FALSE)</f>
        <v xml:space="preserve">Our Healthier South East London </v>
      </c>
      <c r="D44" s="185" t="s">
        <v>145</v>
      </c>
      <c r="E44" s="183" t="s">
        <v>186</v>
      </c>
      <c r="F44" s="183" t="s">
        <v>742</v>
      </c>
      <c r="G44" s="186">
        <v>40</v>
      </c>
      <c r="H44" s="186">
        <v>17</v>
      </c>
      <c r="I44" s="194">
        <f t="shared" si="4"/>
        <v>0.45</v>
      </c>
      <c r="J44" s="186">
        <v>0</v>
      </c>
      <c r="K44" s="190" t="s">
        <v>122</v>
      </c>
      <c r="L44" s="186">
        <v>6</v>
      </c>
      <c r="M44" s="192">
        <f>X44/100</f>
        <v>0.5</v>
      </c>
      <c r="N44" s="186">
        <v>31</v>
      </c>
      <c r="O44" s="192">
        <f t="shared" si="5"/>
        <v>0.78</v>
      </c>
      <c r="P44" s="186">
        <v>11</v>
      </c>
      <c r="Q44" s="192">
        <f t="shared" si="3"/>
        <v>0.28000000000000003</v>
      </c>
      <c r="V44" s="183">
        <v>45</v>
      </c>
      <c r="W44" s="183" t="s">
        <v>122</v>
      </c>
      <c r="X44" s="183">
        <v>50</v>
      </c>
      <c r="Y44" s="183">
        <v>78</v>
      </c>
      <c r="Z44" s="183">
        <v>28</v>
      </c>
    </row>
    <row r="45" spans="1:26" s="183" customFormat="1" ht="15" customHeight="1" x14ac:dyDescent="0.25">
      <c r="A45" s="183" t="s">
        <v>82</v>
      </c>
      <c r="B45" s="184" t="s">
        <v>782</v>
      </c>
      <c r="C45" s="185" t="str">
        <f>VLOOKUP(A45,[2]Sheet1!A:F,3,FALSE)</f>
        <v xml:space="preserve">South West London Health and Care Partnership </v>
      </c>
      <c r="D45" s="185" t="s">
        <v>84</v>
      </c>
      <c r="E45" s="183" t="s">
        <v>83</v>
      </c>
      <c r="F45" s="183" t="s">
        <v>742</v>
      </c>
      <c r="G45" s="186">
        <v>87</v>
      </c>
      <c r="H45" s="186">
        <v>42</v>
      </c>
      <c r="I45" s="194">
        <f t="shared" si="4"/>
        <v>0.55000000000000004</v>
      </c>
      <c r="J45" s="186">
        <v>0</v>
      </c>
      <c r="K45" s="190" t="s">
        <v>122</v>
      </c>
      <c r="L45" s="186">
        <v>10</v>
      </c>
      <c r="M45" s="193">
        <f>X45/100</f>
        <v>0.62</v>
      </c>
      <c r="N45" s="186">
        <v>27</v>
      </c>
      <c r="O45" s="188">
        <f t="shared" si="5"/>
        <v>0.31</v>
      </c>
      <c r="P45" s="186">
        <v>25</v>
      </c>
      <c r="Q45" s="192">
        <f t="shared" si="3"/>
        <v>0.28999999999999998</v>
      </c>
      <c r="V45" s="183">
        <v>55</v>
      </c>
      <c r="W45" s="183" t="s">
        <v>122</v>
      </c>
      <c r="X45" s="183">
        <v>62</v>
      </c>
      <c r="Y45" s="183">
        <v>31</v>
      </c>
      <c r="Z45" s="183">
        <v>29</v>
      </c>
    </row>
    <row r="46" spans="1:26" s="183" customFormat="1" ht="15" customHeight="1" x14ac:dyDescent="0.25">
      <c r="A46" s="183" t="s">
        <v>107</v>
      </c>
      <c r="B46" s="184" t="s">
        <v>782</v>
      </c>
      <c r="C46" s="185" t="str">
        <f>VLOOKUP(A46,[2]Sheet1!A:F,3,FALSE)</f>
        <v xml:space="preserve">South West London Health and Care Partnership </v>
      </c>
      <c r="D46" s="185" t="s">
        <v>109</v>
      </c>
      <c r="E46" s="183" t="s">
        <v>108</v>
      </c>
      <c r="F46" s="183" t="s">
        <v>742</v>
      </c>
      <c r="G46" s="186">
        <v>52</v>
      </c>
      <c r="H46" s="186">
        <v>10</v>
      </c>
      <c r="I46" s="189">
        <f t="shared" si="4"/>
        <v>0.22</v>
      </c>
      <c r="J46" s="186">
        <v>0</v>
      </c>
      <c r="K46" s="190" t="s">
        <v>122</v>
      </c>
      <c r="L46" s="186" t="s">
        <v>752</v>
      </c>
      <c r="M46" s="191" t="s">
        <v>753</v>
      </c>
      <c r="N46" s="186">
        <v>26</v>
      </c>
      <c r="O46" s="192">
        <f t="shared" si="5"/>
        <v>0.5</v>
      </c>
      <c r="P46" s="186">
        <v>27</v>
      </c>
      <c r="Q46" s="192">
        <f t="shared" si="3"/>
        <v>0.52</v>
      </c>
      <c r="V46" s="183">
        <v>22</v>
      </c>
      <c r="W46" s="183" t="s">
        <v>122</v>
      </c>
      <c r="X46" s="183">
        <v>33</v>
      </c>
      <c r="Y46" s="183">
        <v>50</v>
      </c>
      <c r="Z46" s="183">
        <v>52</v>
      </c>
    </row>
    <row r="47" spans="1:26" s="183" customFormat="1" ht="15" customHeight="1" x14ac:dyDescent="0.25">
      <c r="A47" s="183" t="s">
        <v>344</v>
      </c>
      <c r="B47" s="184" t="s">
        <v>782</v>
      </c>
      <c r="C47" s="185" t="str">
        <f>VLOOKUP(A47,[2]Sheet1!A:F,3,FALSE)</f>
        <v xml:space="preserve">South West London Health and Care Partnership </v>
      </c>
      <c r="D47" s="185" t="s">
        <v>109</v>
      </c>
      <c r="E47" s="183" t="s">
        <v>345</v>
      </c>
      <c r="F47" s="183" t="s">
        <v>742</v>
      </c>
      <c r="G47" s="186">
        <v>125</v>
      </c>
      <c r="H47" s="186">
        <v>40</v>
      </c>
      <c r="I47" s="187">
        <f t="shared" si="4"/>
        <v>0.34</v>
      </c>
      <c r="J47" s="186" t="s">
        <v>752</v>
      </c>
      <c r="K47" s="193">
        <f>W47/100</f>
        <v>1</v>
      </c>
      <c r="L47" s="186" t="s">
        <v>752</v>
      </c>
      <c r="M47" s="191" t="s">
        <v>753</v>
      </c>
      <c r="N47" s="186">
        <v>95</v>
      </c>
      <c r="O47" s="192">
        <f t="shared" si="5"/>
        <v>0.76</v>
      </c>
      <c r="P47" s="186">
        <v>101</v>
      </c>
      <c r="Q47" s="193">
        <f t="shared" si="3"/>
        <v>0.81</v>
      </c>
      <c r="V47" s="183">
        <v>34</v>
      </c>
      <c r="W47" s="183">
        <v>100</v>
      </c>
      <c r="X47" s="183">
        <v>44</v>
      </c>
      <c r="Y47" s="183">
        <v>76</v>
      </c>
      <c r="Z47" s="183">
        <v>81</v>
      </c>
    </row>
    <row r="48" spans="1:26" s="183" customFormat="1" ht="15" customHeight="1" x14ac:dyDescent="0.25">
      <c r="A48" s="183" t="s">
        <v>180</v>
      </c>
      <c r="B48" s="184" t="s">
        <v>782</v>
      </c>
      <c r="C48" s="185" t="str">
        <f>VLOOKUP(A48,[2]Sheet1!A:F,3,FALSE)</f>
        <v xml:space="preserve">South West London Health and Care Partnership </v>
      </c>
      <c r="D48" s="185" t="s">
        <v>182</v>
      </c>
      <c r="E48" s="183" t="s">
        <v>181</v>
      </c>
      <c r="F48" s="183" t="s">
        <v>742</v>
      </c>
      <c r="G48" s="186">
        <v>125</v>
      </c>
      <c r="H48" s="186">
        <v>38</v>
      </c>
      <c r="I48" s="187">
        <f t="shared" si="4"/>
        <v>0.35</v>
      </c>
      <c r="J48" s="186" t="s">
        <v>752</v>
      </c>
      <c r="K48" s="193">
        <f>W48/100</f>
        <v>1</v>
      </c>
      <c r="L48" s="186" t="s">
        <v>752</v>
      </c>
      <c r="M48" s="191" t="s">
        <v>753</v>
      </c>
      <c r="N48" s="186">
        <v>19</v>
      </c>
      <c r="O48" s="188">
        <f t="shared" si="5"/>
        <v>0.15</v>
      </c>
      <c r="P48" s="186">
        <v>8</v>
      </c>
      <c r="Q48" s="188">
        <f t="shared" si="3"/>
        <v>0.06</v>
      </c>
      <c r="V48" s="183">
        <v>35</v>
      </c>
      <c r="W48" s="183">
        <v>100</v>
      </c>
      <c r="X48" s="183">
        <v>27</v>
      </c>
      <c r="Y48" s="183">
        <v>15</v>
      </c>
      <c r="Z48" s="183">
        <v>6</v>
      </c>
    </row>
    <row r="49" spans="1:26" s="183" customFormat="1" ht="15" customHeight="1" x14ac:dyDescent="0.25">
      <c r="A49" s="183" t="s">
        <v>126</v>
      </c>
      <c r="B49" s="184" t="s">
        <v>782</v>
      </c>
      <c r="C49" s="185" t="str">
        <f>VLOOKUP(A49,[2]Sheet1!A:F,3,FALSE)</f>
        <v xml:space="preserve">South West London Health and Care Partnership </v>
      </c>
      <c r="D49" s="185" t="s">
        <v>128</v>
      </c>
      <c r="E49" s="183" t="s">
        <v>127</v>
      </c>
      <c r="F49" s="183" t="s">
        <v>742</v>
      </c>
      <c r="G49" s="186">
        <v>153</v>
      </c>
      <c r="H49" s="186">
        <v>46</v>
      </c>
      <c r="I49" s="187">
        <f t="shared" si="4"/>
        <v>0.32</v>
      </c>
      <c r="J49" s="186">
        <v>0</v>
      </c>
      <c r="K49" s="190" t="s">
        <v>122</v>
      </c>
      <c r="L49" s="186">
        <v>13</v>
      </c>
      <c r="M49" s="193">
        <f>X49/100</f>
        <v>0.68</v>
      </c>
      <c r="N49" s="186">
        <v>143</v>
      </c>
      <c r="O49" s="193">
        <f t="shared" si="5"/>
        <v>0.93</v>
      </c>
      <c r="P49" s="186">
        <v>107</v>
      </c>
      <c r="Q49" s="192">
        <f t="shared" si="3"/>
        <v>0.7</v>
      </c>
      <c r="V49" s="183">
        <v>32</v>
      </c>
      <c r="W49" s="183" t="s">
        <v>122</v>
      </c>
      <c r="X49" s="183">
        <v>68</v>
      </c>
      <c r="Y49" s="183">
        <v>93</v>
      </c>
      <c r="Z49" s="183">
        <v>70</v>
      </c>
    </row>
    <row r="50" spans="1:26" s="183" customFormat="1" ht="15" customHeight="1" x14ac:dyDescent="0.25">
      <c r="A50" s="183" t="s">
        <v>399</v>
      </c>
      <c r="B50" s="184" t="s">
        <v>798</v>
      </c>
      <c r="C50" s="185" t="str">
        <f>VLOOKUP(A50,[2]Sheet1!A:F,3,FALSE)</f>
        <v xml:space="preserve">Coventry and Warwickshire Health and Care Partnership </v>
      </c>
      <c r="D50" s="185" t="s">
        <v>401</v>
      </c>
      <c r="E50" s="183" t="s">
        <v>400</v>
      </c>
      <c r="F50" s="183" t="s">
        <v>742</v>
      </c>
      <c r="G50" s="186">
        <v>57</v>
      </c>
      <c r="H50" s="186">
        <v>14</v>
      </c>
      <c r="I50" s="187">
        <f t="shared" si="4"/>
        <v>0.27</v>
      </c>
      <c r="J50" s="186" t="s">
        <v>752</v>
      </c>
      <c r="K50" s="193">
        <f>W50/100</f>
        <v>1</v>
      </c>
      <c r="L50" s="186" t="s">
        <v>752</v>
      </c>
      <c r="M50" s="191" t="s">
        <v>753</v>
      </c>
      <c r="N50" s="186">
        <v>31</v>
      </c>
      <c r="O50" s="192">
        <f t="shared" si="5"/>
        <v>0.54</v>
      </c>
      <c r="P50" s="186">
        <v>0</v>
      </c>
      <c r="Q50" s="188">
        <f t="shared" si="3"/>
        <v>0</v>
      </c>
      <c r="V50" s="183">
        <v>27</v>
      </c>
      <c r="W50" s="183">
        <v>100</v>
      </c>
      <c r="X50" s="183">
        <v>100</v>
      </c>
      <c r="Y50" s="183">
        <v>54</v>
      </c>
      <c r="Z50" s="183">
        <v>0</v>
      </c>
    </row>
    <row r="51" spans="1:26" s="183" customFormat="1" ht="15" customHeight="1" x14ac:dyDescent="0.25">
      <c r="A51" s="183" t="s">
        <v>391</v>
      </c>
      <c r="B51" s="184" t="s">
        <v>798</v>
      </c>
      <c r="C51" s="185" t="str">
        <f>VLOOKUP(A51,[2]Sheet1!A:F,3,FALSE)</f>
        <v xml:space="preserve">Coventry and Warwickshire Health and Care Partnership </v>
      </c>
      <c r="D51" s="185" t="s">
        <v>393</v>
      </c>
      <c r="E51" s="183" t="s">
        <v>392</v>
      </c>
      <c r="F51" s="183" t="s">
        <v>742</v>
      </c>
      <c r="G51" s="186">
        <v>124</v>
      </c>
      <c r="H51" s="186">
        <v>15</v>
      </c>
      <c r="I51" s="189">
        <f t="shared" si="4"/>
        <v>0.14000000000000001</v>
      </c>
      <c r="J51" s="186">
        <v>0</v>
      </c>
      <c r="K51" s="190" t="s">
        <v>122</v>
      </c>
      <c r="L51" s="186">
        <v>10</v>
      </c>
      <c r="M51" s="192">
        <f>X51/100</f>
        <v>0.45</v>
      </c>
      <c r="N51" s="186">
        <v>91</v>
      </c>
      <c r="O51" s="192">
        <f t="shared" si="5"/>
        <v>0.74</v>
      </c>
      <c r="P51" s="186">
        <v>49</v>
      </c>
      <c r="Q51" s="192">
        <f t="shared" si="3"/>
        <v>0.4</v>
      </c>
      <c r="V51" s="183">
        <v>14</v>
      </c>
      <c r="W51" s="183" t="s">
        <v>122</v>
      </c>
      <c r="X51" s="183">
        <v>45</v>
      </c>
      <c r="Y51" s="183">
        <v>74</v>
      </c>
      <c r="Z51" s="183">
        <v>40</v>
      </c>
    </row>
    <row r="52" spans="1:26" s="183" customFormat="1" ht="15" customHeight="1" x14ac:dyDescent="0.25">
      <c r="A52" s="183" t="s">
        <v>432</v>
      </c>
      <c r="B52" s="184" t="s">
        <v>798</v>
      </c>
      <c r="C52" s="185" t="str">
        <f>VLOOKUP(A52,[2]Sheet1!A:F,3,FALSE)</f>
        <v xml:space="preserve">Herefordshire and Worcestshire Health and Care NHS Trust </v>
      </c>
      <c r="D52" s="185" t="s">
        <v>434</v>
      </c>
      <c r="E52" s="183" t="s">
        <v>433</v>
      </c>
      <c r="F52" s="183" t="s">
        <v>742</v>
      </c>
      <c r="G52" s="186">
        <v>73</v>
      </c>
      <c r="H52" s="186">
        <v>12</v>
      </c>
      <c r="I52" s="187">
        <f t="shared" si="4"/>
        <v>0.23</v>
      </c>
      <c r="J52" s="186" t="s">
        <v>752</v>
      </c>
      <c r="K52" s="193">
        <f>W52/100</f>
        <v>1</v>
      </c>
      <c r="L52" s="186">
        <v>6</v>
      </c>
      <c r="M52" s="193">
        <f>X52/100</f>
        <v>0.55000000000000004</v>
      </c>
      <c r="N52" s="186">
        <v>59</v>
      </c>
      <c r="O52" s="192">
        <f t="shared" si="5"/>
        <v>0.81</v>
      </c>
      <c r="P52" s="186">
        <v>31</v>
      </c>
      <c r="Q52" s="192">
        <f t="shared" si="3"/>
        <v>0.42</v>
      </c>
      <c r="V52" s="183">
        <v>23</v>
      </c>
      <c r="W52" s="183">
        <v>100</v>
      </c>
      <c r="X52" s="183">
        <v>55</v>
      </c>
      <c r="Y52" s="183">
        <v>81</v>
      </c>
      <c r="Z52" s="183">
        <v>42</v>
      </c>
    </row>
    <row r="53" spans="1:26" s="183" customFormat="1" ht="15" customHeight="1" x14ac:dyDescent="0.25">
      <c r="A53" s="183" t="s">
        <v>149</v>
      </c>
      <c r="B53" s="184" t="s">
        <v>798</v>
      </c>
      <c r="C53" s="185" t="str">
        <f>VLOOKUP(A53,[2]Sheet1!A:F,3,FALSE)</f>
        <v xml:space="preserve">Herefordshire and Worcestshire Health and Care NHS Trust </v>
      </c>
      <c r="D53" s="185" t="s">
        <v>151</v>
      </c>
      <c r="E53" s="183" t="s">
        <v>150</v>
      </c>
      <c r="F53" s="183" t="s">
        <v>742</v>
      </c>
      <c r="G53" s="186">
        <v>25</v>
      </c>
      <c r="H53" s="186">
        <v>5</v>
      </c>
      <c r="I53" s="187">
        <f t="shared" si="4"/>
        <v>0.25</v>
      </c>
      <c r="J53" s="186">
        <v>0</v>
      </c>
      <c r="K53" s="190" t="s">
        <v>122</v>
      </c>
      <c r="L53" s="186" t="s">
        <v>752</v>
      </c>
      <c r="M53" s="191" t="s">
        <v>753</v>
      </c>
      <c r="N53" s="186">
        <v>22</v>
      </c>
      <c r="O53" s="193">
        <f t="shared" si="5"/>
        <v>0.88</v>
      </c>
      <c r="P53" s="186">
        <v>25</v>
      </c>
      <c r="Q53" s="193">
        <f t="shared" si="3"/>
        <v>1</v>
      </c>
      <c r="V53" s="183">
        <v>25</v>
      </c>
      <c r="W53" s="183" t="s">
        <v>122</v>
      </c>
      <c r="X53" s="183">
        <v>67</v>
      </c>
      <c r="Y53" s="183">
        <v>88</v>
      </c>
      <c r="Z53" s="183">
        <v>100</v>
      </c>
    </row>
    <row r="54" spans="1:26" s="183" customFormat="1" ht="15" customHeight="1" x14ac:dyDescent="0.25">
      <c r="A54" s="183" t="s">
        <v>64</v>
      </c>
      <c r="B54" s="184" t="s">
        <v>798</v>
      </c>
      <c r="C54" s="185" t="str">
        <f>VLOOKUP(A54,[2]Sheet1!A:F,3,FALSE)</f>
        <v xml:space="preserve">Joined Up Care Derbyshire </v>
      </c>
      <c r="D54" s="185" t="s">
        <v>66</v>
      </c>
      <c r="E54" s="183" t="s">
        <v>65</v>
      </c>
      <c r="F54" s="183" t="s">
        <v>742</v>
      </c>
      <c r="G54" s="186">
        <v>36</v>
      </c>
      <c r="H54" s="186">
        <v>9</v>
      </c>
      <c r="I54" s="187">
        <f t="shared" si="4"/>
        <v>0.26</v>
      </c>
      <c r="J54" s="186">
        <v>0</v>
      </c>
      <c r="K54" s="190" t="s">
        <v>122</v>
      </c>
      <c r="L54" s="186" t="s">
        <v>752</v>
      </c>
      <c r="M54" s="191" t="s">
        <v>753</v>
      </c>
      <c r="N54" s="186">
        <v>18</v>
      </c>
      <c r="O54" s="192">
        <f t="shared" si="5"/>
        <v>0.5</v>
      </c>
      <c r="P54" s="186">
        <v>5</v>
      </c>
      <c r="Q54" s="192">
        <f t="shared" si="3"/>
        <v>0.14000000000000001</v>
      </c>
      <c r="V54" s="183">
        <v>26</v>
      </c>
      <c r="W54" s="183" t="s">
        <v>122</v>
      </c>
      <c r="X54" s="183">
        <v>17</v>
      </c>
      <c r="Y54" s="183">
        <v>50</v>
      </c>
      <c r="Z54" s="183">
        <v>14</v>
      </c>
    </row>
    <row r="55" spans="1:26" s="183" customFormat="1" ht="15" customHeight="1" x14ac:dyDescent="0.25">
      <c r="A55" s="183" t="s">
        <v>52</v>
      </c>
      <c r="B55" s="184" t="s">
        <v>798</v>
      </c>
      <c r="C55" s="185" t="str">
        <f>VLOOKUP(A55,[2]Sheet1!A:F,3,FALSE)</f>
        <v xml:space="preserve">Joined Up Care Derbyshire </v>
      </c>
      <c r="D55" s="185" t="s">
        <v>54</v>
      </c>
      <c r="E55" s="183" t="s">
        <v>53</v>
      </c>
      <c r="F55" s="183" t="s">
        <v>742</v>
      </c>
      <c r="G55" s="186">
        <v>70</v>
      </c>
      <c r="H55" s="186">
        <v>27</v>
      </c>
      <c r="I55" s="194">
        <f t="shared" si="4"/>
        <v>0.45</v>
      </c>
      <c r="J55" s="186">
        <v>0</v>
      </c>
      <c r="K55" s="190" t="s">
        <v>122</v>
      </c>
      <c r="L55" s="186" t="s">
        <v>752</v>
      </c>
      <c r="M55" s="191" t="s">
        <v>753</v>
      </c>
      <c r="N55" s="186">
        <v>64</v>
      </c>
      <c r="O55" s="193">
        <f t="shared" si="5"/>
        <v>0.93</v>
      </c>
      <c r="P55" s="186">
        <v>63</v>
      </c>
      <c r="Q55" s="193">
        <f t="shared" si="3"/>
        <v>0.91</v>
      </c>
      <c r="V55" s="183">
        <v>45</v>
      </c>
      <c r="W55" s="183" t="s">
        <v>122</v>
      </c>
      <c r="X55" s="183">
        <v>17</v>
      </c>
      <c r="Y55" s="183">
        <v>93</v>
      </c>
      <c r="Z55" s="183">
        <v>91</v>
      </c>
    </row>
    <row r="56" spans="1:26" s="183" customFormat="1" ht="15" customHeight="1" x14ac:dyDescent="0.25">
      <c r="A56" s="183" t="s">
        <v>88</v>
      </c>
      <c r="B56" s="184" t="s">
        <v>798</v>
      </c>
      <c r="C56" s="185" t="str">
        <f>VLOOKUP(A56,[2]Sheet1!A:F,3,FALSE)</f>
        <v xml:space="preserve">Joined Up Care Derbyshire </v>
      </c>
      <c r="D56" s="185" t="s">
        <v>54</v>
      </c>
      <c r="E56" s="183" t="s">
        <v>89</v>
      </c>
      <c r="F56" s="183" t="s">
        <v>742</v>
      </c>
      <c r="G56" s="186">
        <v>43</v>
      </c>
      <c r="H56" s="186">
        <v>16</v>
      </c>
      <c r="I56" s="187">
        <f t="shared" si="4"/>
        <v>0.4</v>
      </c>
      <c r="J56" s="186">
        <v>0</v>
      </c>
      <c r="K56" s="190" t="s">
        <v>122</v>
      </c>
      <c r="L56" s="186" t="s">
        <v>752</v>
      </c>
      <c r="M56" s="191" t="s">
        <v>753</v>
      </c>
      <c r="N56" s="186">
        <v>17</v>
      </c>
      <c r="O56" s="188">
        <f t="shared" si="5"/>
        <v>0.4</v>
      </c>
      <c r="P56" s="186" t="s">
        <v>752</v>
      </c>
      <c r="Q56" s="191" t="s">
        <v>753</v>
      </c>
      <c r="V56" s="183">
        <v>40</v>
      </c>
      <c r="W56" s="183" t="s">
        <v>122</v>
      </c>
      <c r="X56" s="183">
        <v>50</v>
      </c>
      <c r="Y56" s="183">
        <v>40</v>
      </c>
      <c r="Z56" s="183">
        <v>7</v>
      </c>
    </row>
    <row r="57" spans="1:26" s="183" customFormat="1" ht="15" customHeight="1" x14ac:dyDescent="0.25">
      <c r="A57" s="183" t="s">
        <v>550</v>
      </c>
      <c r="B57" s="184" t="s">
        <v>798</v>
      </c>
      <c r="C57" s="185" t="str">
        <f>VLOOKUP(A57,[2]Sheet1!A:F,3,FALSE)</f>
        <v xml:space="preserve">Leicester, Leicestershire and Rutland </v>
      </c>
      <c r="D57" s="185" t="s">
        <v>547</v>
      </c>
      <c r="E57" s="183" t="s">
        <v>551</v>
      </c>
      <c r="F57" s="183" t="s">
        <v>742</v>
      </c>
      <c r="G57" s="186">
        <v>56</v>
      </c>
      <c r="H57" s="186">
        <v>20</v>
      </c>
      <c r="I57" s="187">
        <f t="shared" si="4"/>
        <v>0.39</v>
      </c>
      <c r="J57" s="186">
        <v>0</v>
      </c>
      <c r="K57" s="190" t="s">
        <v>122</v>
      </c>
      <c r="L57" s="186" t="s">
        <v>752</v>
      </c>
      <c r="M57" s="191" t="s">
        <v>753</v>
      </c>
      <c r="N57" s="186">
        <v>31</v>
      </c>
      <c r="O57" s="192">
        <f t="shared" si="5"/>
        <v>0.55000000000000004</v>
      </c>
      <c r="P57" s="186">
        <v>38</v>
      </c>
      <c r="Q57" s="192">
        <f>Z57/100</f>
        <v>0.68</v>
      </c>
      <c r="V57" s="183">
        <v>39</v>
      </c>
      <c r="W57" s="183" t="s">
        <v>122</v>
      </c>
      <c r="X57" s="183">
        <v>50</v>
      </c>
      <c r="Y57" s="183">
        <v>55</v>
      </c>
      <c r="Z57" s="183">
        <v>68</v>
      </c>
    </row>
    <row r="58" spans="1:26" s="183" customFormat="1" ht="15" customHeight="1" x14ac:dyDescent="0.25">
      <c r="A58" s="183" t="s">
        <v>190</v>
      </c>
      <c r="B58" s="184" t="s">
        <v>798</v>
      </c>
      <c r="C58" s="185" t="str">
        <f>VLOOKUP(A58,[2]Sheet1!A:F,3,FALSE)</f>
        <v xml:space="preserve">Lincolnshire </v>
      </c>
      <c r="D58" s="185" t="s">
        <v>139</v>
      </c>
      <c r="E58" s="183" t="s">
        <v>191</v>
      </c>
      <c r="F58" s="183" t="s">
        <v>742</v>
      </c>
      <c r="G58" s="186">
        <v>45</v>
      </c>
      <c r="H58" s="186">
        <v>16</v>
      </c>
      <c r="I58" s="194">
        <f t="shared" si="4"/>
        <v>0.42</v>
      </c>
      <c r="J58" s="186">
        <v>0</v>
      </c>
      <c r="K58" s="190" t="s">
        <v>122</v>
      </c>
      <c r="L58" s="186" t="s">
        <v>752</v>
      </c>
      <c r="M58" s="191" t="s">
        <v>753</v>
      </c>
      <c r="N58" s="186">
        <v>16</v>
      </c>
      <c r="O58" s="188">
        <f t="shared" si="5"/>
        <v>0.36</v>
      </c>
      <c r="P58" s="186">
        <v>9</v>
      </c>
      <c r="Q58" s="192">
        <f>Z58/100</f>
        <v>0.2</v>
      </c>
      <c r="V58" s="183">
        <v>42</v>
      </c>
      <c r="W58" s="183" t="s">
        <v>122</v>
      </c>
      <c r="X58" s="183">
        <v>50</v>
      </c>
      <c r="Y58" s="183">
        <v>36</v>
      </c>
      <c r="Z58" s="183">
        <v>20</v>
      </c>
    </row>
    <row r="59" spans="1:26" s="183" customFormat="1" ht="15" customHeight="1" x14ac:dyDescent="0.25">
      <c r="A59" s="183" t="s">
        <v>260</v>
      </c>
      <c r="B59" s="184" t="s">
        <v>798</v>
      </c>
      <c r="C59" s="185" t="str">
        <f>VLOOKUP(A59,[2]Sheet1!A:F,3,FALSE)</f>
        <v xml:space="preserve">Lincolnshire </v>
      </c>
      <c r="D59" s="185" t="s">
        <v>139</v>
      </c>
      <c r="E59" s="183" t="s">
        <v>261</v>
      </c>
      <c r="F59" s="183" t="s">
        <v>742</v>
      </c>
      <c r="G59" s="186">
        <v>47</v>
      </c>
      <c r="H59" s="186">
        <v>21</v>
      </c>
      <c r="I59" s="194">
        <f t="shared" si="4"/>
        <v>0.45</v>
      </c>
      <c r="J59" s="186">
        <v>0</v>
      </c>
      <c r="K59" s="190" t="s">
        <v>122</v>
      </c>
      <c r="L59" s="186" t="s">
        <v>752</v>
      </c>
      <c r="M59" s="191" t="s">
        <v>753</v>
      </c>
      <c r="N59" s="186">
        <v>43</v>
      </c>
      <c r="O59" s="193">
        <f t="shared" si="5"/>
        <v>0.93</v>
      </c>
      <c r="P59" s="186">
        <v>15</v>
      </c>
      <c r="Q59" s="192">
        <f>Z59/100</f>
        <v>0.33</v>
      </c>
      <c r="V59" s="183">
        <v>45</v>
      </c>
      <c r="W59" s="183" t="s">
        <v>122</v>
      </c>
      <c r="X59" s="183">
        <v>17</v>
      </c>
      <c r="Y59" s="183">
        <v>93</v>
      </c>
      <c r="Z59" s="183">
        <v>33</v>
      </c>
    </row>
    <row r="60" spans="1:26" s="183" customFormat="1" ht="15" customHeight="1" x14ac:dyDescent="0.25">
      <c r="A60" s="183" t="s">
        <v>799</v>
      </c>
      <c r="B60" s="184" t="s">
        <v>798</v>
      </c>
      <c r="C60" s="185" t="str">
        <f>VLOOKUP(A60,[2]Sheet1!A:F,3,FALSE)</f>
        <v xml:space="preserve">Live Healthy Live Happy Birmingham and Solihull </v>
      </c>
      <c r="D60" s="185" t="s">
        <v>800</v>
      </c>
      <c r="E60" s="183" t="s">
        <v>801</v>
      </c>
      <c r="F60" s="183" t="s">
        <v>742</v>
      </c>
      <c r="G60" s="186">
        <v>127</v>
      </c>
      <c r="H60" s="186">
        <v>29</v>
      </c>
      <c r="I60" s="187">
        <f t="shared" si="4"/>
        <v>0.41</v>
      </c>
      <c r="J60" s="186">
        <v>0</v>
      </c>
      <c r="K60" s="190" t="s">
        <v>122</v>
      </c>
      <c r="L60" s="186">
        <v>19</v>
      </c>
      <c r="M60" s="193">
        <f>X60/100</f>
        <v>0.95</v>
      </c>
      <c r="N60" s="186">
        <v>126</v>
      </c>
      <c r="O60" s="193">
        <f t="shared" si="5"/>
        <v>0.99</v>
      </c>
      <c r="P60" s="186">
        <v>125</v>
      </c>
      <c r="Q60" s="193">
        <f>Z60/100</f>
        <v>0.98</v>
      </c>
      <c r="V60" s="183">
        <v>41</v>
      </c>
      <c r="W60" s="183" t="s">
        <v>122</v>
      </c>
      <c r="X60" s="183">
        <v>95</v>
      </c>
      <c r="Y60" s="183">
        <v>99</v>
      </c>
      <c r="Z60" s="183">
        <v>98</v>
      </c>
    </row>
    <row r="61" spans="1:26" s="183" customFormat="1" ht="15" customHeight="1" x14ac:dyDescent="0.25">
      <c r="A61" s="183" t="s">
        <v>104</v>
      </c>
      <c r="B61" s="184" t="s">
        <v>798</v>
      </c>
      <c r="C61" s="185" t="str">
        <f>VLOOKUP(A61,[2]Sheet1!A:F,3,FALSE)</f>
        <v xml:space="preserve">Live Healthy Live Happy Birmingham and Solihull </v>
      </c>
      <c r="D61" s="185" t="s">
        <v>106</v>
      </c>
      <c r="E61" s="183" t="s">
        <v>105</v>
      </c>
      <c r="F61" s="183" t="s">
        <v>742</v>
      </c>
      <c r="G61" s="186">
        <v>36</v>
      </c>
      <c r="H61" s="186">
        <v>12</v>
      </c>
      <c r="I61" s="187">
        <f t="shared" si="4"/>
        <v>0.33</v>
      </c>
      <c r="J61" s="186">
        <v>0</v>
      </c>
      <c r="K61" s="190" t="s">
        <v>122</v>
      </c>
      <c r="L61" s="186" t="s">
        <v>752</v>
      </c>
      <c r="M61" s="191" t="s">
        <v>753</v>
      </c>
      <c r="N61" s="186">
        <v>22</v>
      </c>
      <c r="O61" s="192">
        <f t="shared" si="5"/>
        <v>0.61</v>
      </c>
      <c r="P61" s="186">
        <v>0</v>
      </c>
      <c r="Q61" s="188">
        <f>Z61/100</f>
        <v>0</v>
      </c>
      <c r="V61" s="183">
        <v>33</v>
      </c>
      <c r="W61" s="183" t="s">
        <v>122</v>
      </c>
      <c r="X61" s="183">
        <v>50</v>
      </c>
      <c r="Y61" s="183">
        <v>61</v>
      </c>
      <c r="Z61" s="183">
        <v>0</v>
      </c>
    </row>
    <row r="62" spans="1:26" s="183" customFormat="1" ht="15" customHeight="1" x14ac:dyDescent="0.25">
      <c r="A62" s="183" t="s">
        <v>174</v>
      </c>
      <c r="B62" s="184" t="s">
        <v>798</v>
      </c>
      <c r="C62" s="185" t="str">
        <f>VLOOKUP(A62,[2]Sheet1!A:F,3,FALSE)</f>
        <v xml:space="preserve">Northamptonshire Health and Care </v>
      </c>
      <c r="D62" s="185" t="s">
        <v>176</v>
      </c>
      <c r="E62" s="183" t="s">
        <v>175</v>
      </c>
      <c r="F62" s="183" t="s">
        <v>742</v>
      </c>
      <c r="G62" s="186">
        <v>14</v>
      </c>
      <c r="H62" s="186">
        <v>5</v>
      </c>
      <c r="I62" s="194">
        <f t="shared" si="4"/>
        <v>0.45</v>
      </c>
      <c r="J62" s="186">
        <v>0</v>
      </c>
      <c r="K62" s="190" t="s">
        <v>122</v>
      </c>
      <c r="L62" s="186">
        <v>0</v>
      </c>
      <c r="M62" s="188">
        <f t="shared" ref="M62:M67" si="6">X62/100</f>
        <v>0</v>
      </c>
      <c r="N62" s="186">
        <v>9</v>
      </c>
      <c r="O62" s="192">
        <f t="shared" si="5"/>
        <v>0.64</v>
      </c>
      <c r="P62" s="186" t="s">
        <v>752</v>
      </c>
      <c r="Q62" s="191" t="s">
        <v>753</v>
      </c>
      <c r="V62" s="183">
        <v>45</v>
      </c>
      <c r="W62" s="183" t="s">
        <v>122</v>
      </c>
      <c r="X62" s="183">
        <v>0</v>
      </c>
      <c r="Y62" s="183">
        <v>64</v>
      </c>
      <c r="Z62" s="183">
        <v>7</v>
      </c>
    </row>
    <row r="63" spans="1:26" s="183" customFormat="1" ht="15" customHeight="1" x14ac:dyDescent="0.25">
      <c r="A63" s="183" t="s">
        <v>243</v>
      </c>
      <c r="B63" s="184" t="s">
        <v>798</v>
      </c>
      <c r="C63" s="185" t="str">
        <f>VLOOKUP(A63,[2]Sheet1!A:F,3,FALSE)</f>
        <v xml:space="preserve">Northhamptonshire Health and Care </v>
      </c>
      <c r="D63" s="185" t="s">
        <v>245</v>
      </c>
      <c r="E63" s="183" t="s">
        <v>244</v>
      </c>
      <c r="F63" s="183" t="s">
        <v>742</v>
      </c>
      <c r="G63" s="186">
        <v>88</v>
      </c>
      <c r="H63" s="186">
        <v>11</v>
      </c>
      <c r="I63" s="187">
        <f t="shared" si="4"/>
        <v>0.39</v>
      </c>
      <c r="J63" s="186">
        <v>0</v>
      </c>
      <c r="K63" s="190" t="s">
        <v>122</v>
      </c>
      <c r="L63" s="186" t="s">
        <v>752</v>
      </c>
      <c r="M63" s="191" t="s">
        <v>753</v>
      </c>
      <c r="N63" s="186">
        <v>76</v>
      </c>
      <c r="O63" s="193">
        <f t="shared" si="5"/>
        <v>0.86</v>
      </c>
      <c r="P63" s="186">
        <v>22</v>
      </c>
      <c r="Q63" s="192">
        <f t="shared" ref="Q63:Q98" si="7">Z63/100</f>
        <v>0.25</v>
      </c>
      <c r="V63" s="183">
        <v>39</v>
      </c>
      <c r="W63" s="183" t="s">
        <v>122</v>
      </c>
      <c r="X63" s="183">
        <v>50</v>
      </c>
      <c r="Y63" s="183">
        <v>86</v>
      </c>
      <c r="Z63" s="183">
        <v>25</v>
      </c>
    </row>
    <row r="64" spans="1:26" s="183" customFormat="1" ht="15" customHeight="1" x14ac:dyDescent="0.25">
      <c r="A64" s="183" t="s">
        <v>802</v>
      </c>
      <c r="B64" s="184" t="s">
        <v>798</v>
      </c>
      <c r="C64" s="185" t="str">
        <f>VLOOKUP(A64,[2]Sheet1!A:F,3,FALSE)</f>
        <v xml:space="preserve">Nottingham and Nottinghamshire </v>
      </c>
      <c r="D64" s="185" t="s">
        <v>69</v>
      </c>
      <c r="E64" s="183" t="s">
        <v>803</v>
      </c>
      <c r="F64" s="183" t="s">
        <v>742</v>
      </c>
      <c r="G64" s="186">
        <v>248</v>
      </c>
      <c r="H64" s="186">
        <v>9</v>
      </c>
      <c r="I64" s="189">
        <f t="shared" si="4"/>
        <v>0.04</v>
      </c>
      <c r="J64" s="186" t="s">
        <v>752</v>
      </c>
      <c r="K64" s="193">
        <f>W64/100</f>
        <v>1</v>
      </c>
      <c r="L64" s="186">
        <v>13</v>
      </c>
      <c r="M64" s="192">
        <f t="shared" si="6"/>
        <v>0.28999999999999998</v>
      </c>
      <c r="N64" s="186">
        <v>150</v>
      </c>
      <c r="O64" s="192">
        <f t="shared" si="5"/>
        <v>0.6</v>
      </c>
      <c r="P64" s="186">
        <v>40</v>
      </c>
      <c r="Q64" s="192">
        <f t="shared" si="7"/>
        <v>0.16</v>
      </c>
      <c r="V64" s="183">
        <v>4</v>
      </c>
      <c r="W64" s="183">
        <v>100</v>
      </c>
      <c r="X64" s="183">
        <v>29</v>
      </c>
      <c r="Y64" s="183">
        <v>60</v>
      </c>
      <c r="Z64" s="183">
        <v>16</v>
      </c>
    </row>
    <row r="65" spans="1:26" s="183" customFormat="1" ht="15" customHeight="1" x14ac:dyDescent="0.25">
      <c r="A65" s="183" t="s">
        <v>177</v>
      </c>
      <c r="B65" s="184" t="s">
        <v>798</v>
      </c>
      <c r="C65" s="185" t="str">
        <f>VLOOKUP(A65,[2]Sheet1!A:F,3,FALSE)</f>
        <v xml:space="preserve">Nottingham and Nottinghamshire </v>
      </c>
      <c r="D65" s="185" t="s">
        <v>179</v>
      </c>
      <c r="E65" s="183" t="s">
        <v>178</v>
      </c>
      <c r="F65" s="183" t="s">
        <v>742</v>
      </c>
      <c r="G65" s="186">
        <v>80</v>
      </c>
      <c r="H65" s="186">
        <v>22</v>
      </c>
      <c r="I65" s="187">
        <f t="shared" si="4"/>
        <v>0.34</v>
      </c>
      <c r="J65" s="186">
        <v>0</v>
      </c>
      <c r="K65" s="190" t="s">
        <v>122</v>
      </c>
      <c r="L65" s="186">
        <v>5</v>
      </c>
      <c r="M65" s="192">
        <f t="shared" si="6"/>
        <v>0.45</v>
      </c>
      <c r="N65" s="186">
        <v>24</v>
      </c>
      <c r="O65" s="188">
        <f t="shared" si="5"/>
        <v>0.3</v>
      </c>
      <c r="P65" s="186">
        <v>28</v>
      </c>
      <c r="Q65" s="192">
        <f t="shared" si="7"/>
        <v>0.35</v>
      </c>
      <c r="V65" s="183">
        <v>34</v>
      </c>
      <c r="W65" s="183" t="s">
        <v>122</v>
      </c>
      <c r="X65" s="183">
        <v>45</v>
      </c>
      <c r="Y65" s="183">
        <v>30</v>
      </c>
      <c r="Z65" s="183">
        <v>35</v>
      </c>
    </row>
    <row r="66" spans="1:26" s="183" customFormat="1" ht="15" customHeight="1" x14ac:dyDescent="0.25">
      <c r="A66" s="183" t="s">
        <v>380</v>
      </c>
      <c r="B66" s="184" t="s">
        <v>798</v>
      </c>
      <c r="C66" s="185" t="str">
        <f>VLOOKUP(A66,[2]Sheet1!A:F,3,FALSE)</f>
        <v xml:space="preserve">Shrophire, Telford and Wrekin </v>
      </c>
      <c r="D66" s="185" t="s">
        <v>382</v>
      </c>
      <c r="E66" s="183" t="s">
        <v>381</v>
      </c>
      <c r="F66" s="183" t="s">
        <v>742</v>
      </c>
      <c r="G66" s="186">
        <v>148</v>
      </c>
      <c r="H66" s="186">
        <v>20</v>
      </c>
      <c r="I66" s="189">
        <f t="shared" si="4"/>
        <v>0.15</v>
      </c>
      <c r="J66" s="186">
        <v>0</v>
      </c>
      <c r="K66" s="190" t="s">
        <v>122</v>
      </c>
      <c r="L66" s="186">
        <v>7</v>
      </c>
      <c r="M66" s="192">
        <f t="shared" si="6"/>
        <v>0.18</v>
      </c>
      <c r="N66" s="186">
        <v>65</v>
      </c>
      <c r="O66" s="188">
        <f t="shared" si="5"/>
        <v>0.44</v>
      </c>
      <c r="P66" s="186">
        <v>87</v>
      </c>
      <c r="Q66" s="192">
        <f t="shared" si="7"/>
        <v>0.59</v>
      </c>
      <c r="V66" s="183">
        <v>15</v>
      </c>
      <c r="W66" s="183" t="s">
        <v>122</v>
      </c>
      <c r="X66" s="183">
        <v>18</v>
      </c>
      <c r="Y66" s="183">
        <v>44</v>
      </c>
      <c r="Z66" s="183">
        <v>59</v>
      </c>
    </row>
    <row r="67" spans="1:26" s="183" customFormat="1" ht="15" customHeight="1" x14ac:dyDescent="0.25">
      <c r="A67" s="183" t="s">
        <v>95</v>
      </c>
      <c r="B67" s="184" t="s">
        <v>798</v>
      </c>
      <c r="C67" s="185" t="str">
        <f>VLOOKUP(A67,[2]Sheet1!A:F,3,FALSE)</f>
        <v xml:space="preserve">The Black Country </v>
      </c>
      <c r="D67" s="185" t="s">
        <v>97</v>
      </c>
      <c r="E67" s="183" t="s">
        <v>96</v>
      </c>
      <c r="F67" s="183" t="s">
        <v>742</v>
      </c>
      <c r="G67" s="186">
        <v>75</v>
      </c>
      <c r="H67" s="186">
        <v>28</v>
      </c>
      <c r="I67" s="194">
        <f t="shared" si="4"/>
        <v>0.42</v>
      </c>
      <c r="J67" s="186">
        <v>0</v>
      </c>
      <c r="K67" s="190" t="s">
        <v>122</v>
      </c>
      <c r="L67" s="186">
        <v>5</v>
      </c>
      <c r="M67" s="192">
        <f t="shared" si="6"/>
        <v>0.42</v>
      </c>
      <c r="N67" s="186">
        <v>31</v>
      </c>
      <c r="O67" s="188">
        <f t="shared" si="5"/>
        <v>0.41</v>
      </c>
      <c r="P67" s="186">
        <v>37</v>
      </c>
      <c r="Q67" s="192">
        <f t="shared" si="7"/>
        <v>0.49</v>
      </c>
      <c r="V67" s="183">
        <v>42</v>
      </c>
      <c r="W67" s="183" t="s">
        <v>122</v>
      </c>
      <c r="X67" s="183">
        <v>42</v>
      </c>
      <c r="Y67" s="183">
        <v>41</v>
      </c>
      <c r="Z67" s="183">
        <v>49</v>
      </c>
    </row>
    <row r="68" spans="1:26" s="183" customFormat="1" ht="15" customHeight="1" x14ac:dyDescent="0.25">
      <c r="A68" s="183" t="s">
        <v>330</v>
      </c>
      <c r="B68" s="184" t="s">
        <v>798</v>
      </c>
      <c r="C68" s="185" t="str">
        <f>VLOOKUP(A68,[2]Sheet1!A:F,3,FALSE)</f>
        <v xml:space="preserve">The Black Country </v>
      </c>
      <c r="D68" s="185" t="s">
        <v>97</v>
      </c>
      <c r="E68" s="183" t="s">
        <v>331</v>
      </c>
      <c r="F68" s="183" t="s">
        <v>742</v>
      </c>
      <c r="G68" s="186">
        <v>74</v>
      </c>
      <c r="H68" s="186">
        <v>35</v>
      </c>
      <c r="I68" s="194">
        <f t="shared" si="4"/>
        <v>0.51</v>
      </c>
      <c r="J68" s="186">
        <v>0</v>
      </c>
      <c r="K68" s="190" t="s">
        <v>122</v>
      </c>
      <c r="L68" s="186" t="s">
        <v>752</v>
      </c>
      <c r="M68" s="191" t="s">
        <v>753</v>
      </c>
      <c r="N68" s="186">
        <v>48</v>
      </c>
      <c r="O68" s="192">
        <f t="shared" si="5"/>
        <v>0.65</v>
      </c>
      <c r="P68" s="186">
        <v>49</v>
      </c>
      <c r="Q68" s="192">
        <f t="shared" si="7"/>
        <v>0.66</v>
      </c>
      <c r="V68" s="183">
        <v>51</v>
      </c>
      <c r="W68" s="183" t="s">
        <v>122</v>
      </c>
      <c r="X68" s="183">
        <v>13</v>
      </c>
      <c r="Y68" s="183">
        <v>65</v>
      </c>
      <c r="Z68" s="183">
        <v>66</v>
      </c>
    </row>
    <row r="69" spans="1:26" s="183" customFormat="1" ht="15" customHeight="1" x14ac:dyDescent="0.25">
      <c r="A69" s="183" t="s">
        <v>321</v>
      </c>
      <c r="B69" s="184" t="s">
        <v>798</v>
      </c>
      <c r="C69" s="185" t="str">
        <f>VLOOKUP(A69,[2]Sheet1!A:F,3,FALSE)</f>
        <v xml:space="preserve">The Black Country </v>
      </c>
      <c r="D69" s="185" t="s">
        <v>323</v>
      </c>
      <c r="E69" s="183" t="s">
        <v>322</v>
      </c>
      <c r="F69" s="183" t="s">
        <v>742</v>
      </c>
      <c r="G69" s="186">
        <v>33</v>
      </c>
      <c r="H69" s="186">
        <v>7</v>
      </c>
      <c r="I69" s="187">
        <f t="shared" si="4"/>
        <v>0.27</v>
      </c>
      <c r="J69" s="186">
        <v>0</v>
      </c>
      <c r="K69" s="190" t="s">
        <v>122</v>
      </c>
      <c r="L69" s="186" t="s">
        <v>752</v>
      </c>
      <c r="M69" s="191" t="s">
        <v>753</v>
      </c>
      <c r="N69" s="186">
        <v>29</v>
      </c>
      <c r="O69" s="193">
        <f t="shared" si="5"/>
        <v>0.88</v>
      </c>
      <c r="P69" s="186">
        <v>30</v>
      </c>
      <c r="Q69" s="193">
        <f t="shared" si="7"/>
        <v>0.91</v>
      </c>
      <c r="V69" s="183">
        <v>27</v>
      </c>
      <c r="W69" s="183" t="s">
        <v>122</v>
      </c>
      <c r="X69" s="183">
        <v>33</v>
      </c>
      <c r="Y69" s="183">
        <v>88</v>
      </c>
      <c r="Z69" s="183">
        <v>91</v>
      </c>
    </row>
    <row r="70" spans="1:26" s="183" customFormat="1" ht="15" customHeight="1" x14ac:dyDescent="0.25">
      <c r="A70" s="183" t="s">
        <v>216</v>
      </c>
      <c r="B70" s="184" t="s">
        <v>798</v>
      </c>
      <c r="C70" s="185" t="str">
        <f>VLOOKUP(A70,[2]Sheet1!A:F,3,FALSE)</f>
        <v xml:space="preserve">The Black Country </v>
      </c>
      <c r="D70" s="185" t="s">
        <v>218</v>
      </c>
      <c r="E70" s="183" t="s">
        <v>217</v>
      </c>
      <c r="F70" s="183" t="s">
        <v>742</v>
      </c>
      <c r="G70" s="186">
        <v>65</v>
      </c>
      <c r="H70" s="186">
        <v>30</v>
      </c>
      <c r="I70" s="194">
        <f t="shared" si="4"/>
        <v>0.49</v>
      </c>
      <c r="J70" s="186">
        <v>0</v>
      </c>
      <c r="K70" s="190" t="s">
        <v>122</v>
      </c>
      <c r="L70" s="186" t="s">
        <v>752</v>
      </c>
      <c r="M70" s="191" t="s">
        <v>753</v>
      </c>
      <c r="N70" s="186">
        <v>64</v>
      </c>
      <c r="O70" s="193">
        <f t="shared" si="5"/>
        <v>0.98</v>
      </c>
      <c r="P70" s="186">
        <v>0</v>
      </c>
      <c r="Q70" s="188">
        <f t="shared" si="7"/>
        <v>0</v>
      </c>
      <c r="V70" s="183">
        <v>49</v>
      </c>
      <c r="W70" s="183" t="s">
        <v>122</v>
      </c>
      <c r="X70" s="183">
        <v>5</v>
      </c>
      <c r="Y70" s="183">
        <v>98</v>
      </c>
      <c r="Z70" s="183">
        <v>0</v>
      </c>
    </row>
    <row r="71" spans="1:26" s="183" customFormat="1" ht="15" customHeight="1" x14ac:dyDescent="0.25">
      <c r="A71" s="183" t="s">
        <v>427</v>
      </c>
      <c r="B71" s="184" t="s">
        <v>798</v>
      </c>
      <c r="C71" s="185" t="str">
        <f>VLOOKUP(A71,[2]Sheet1!A:F,3,FALSE)</f>
        <v xml:space="preserve">The Black Country </v>
      </c>
      <c r="D71" s="185" t="s">
        <v>429</v>
      </c>
      <c r="E71" s="183" t="s">
        <v>428</v>
      </c>
      <c r="F71" s="183" t="s">
        <v>742</v>
      </c>
      <c r="G71" s="186">
        <v>235</v>
      </c>
      <c r="H71" s="186">
        <v>53</v>
      </c>
      <c r="I71" s="187">
        <f t="shared" si="4"/>
        <v>0.23</v>
      </c>
      <c r="J71" s="186">
        <v>0</v>
      </c>
      <c r="K71" s="190" t="s">
        <v>122</v>
      </c>
      <c r="L71" s="186">
        <v>0</v>
      </c>
      <c r="M71" s="188">
        <f>X71/100</f>
        <v>0</v>
      </c>
      <c r="N71" s="186">
        <v>226</v>
      </c>
      <c r="O71" s="193">
        <f t="shared" si="5"/>
        <v>0.96</v>
      </c>
      <c r="P71" s="186">
        <v>116</v>
      </c>
      <c r="Q71" s="192">
        <f t="shared" si="7"/>
        <v>0.49</v>
      </c>
      <c r="V71" s="183">
        <v>23</v>
      </c>
      <c r="W71" s="183" t="s">
        <v>122</v>
      </c>
      <c r="X71" s="183">
        <v>0</v>
      </c>
      <c r="Y71" s="183">
        <v>96</v>
      </c>
      <c r="Z71" s="183">
        <v>49</v>
      </c>
    </row>
    <row r="72" spans="1:26" s="183" customFormat="1" ht="15" customHeight="1" x14ac:dyDescent="0.25">
      <c r="A72" s="183" t="s">
        <v>315</v>
      </c>
      <c r="B72" s="184" t="s">
        <v>798</v>
      </c>
      <c r="C72" s="185" t="str">
        <f>VLOOKUP(A72,[2]Sheet1!A:F,3,FALSE)</f>
        <v>Together we're better - Staffordshire and Stoke-on-Trent</v>
      </c>
      <c r="D72" s="185" t="s">
        <v>317</v>
      </c>
      <c r="E72" s="183" t="s">
        <v>316</v>
      </c>
      <c r="F72" s="183" t="s">
        <v>742</v>
      </c>
      <c r="G72" s="186">
        <v>130</v>
      </c>
      <c r="H72" s="186">
        <v>40</v>
      </c>
      <c r="I72" s="187">
        <f t="shared" si="4"/>
        <v>0.34</v>
      </c>
      <c r="J72" s="186">
        <v>0</v>
      </c>
      <c r="K72" s="190" t="s">
        <v>122</v>
      </c>
      <c r="L72" s="186">
        <v>9</v>
      </c>
      <c r="M72" s="192">
        <f>X72/100</f>
        <v>0.2</v>
      </c>
      <c r="N72" s="186">
        <v>91</v>
      </c>
      <c r="O72" s="192">
        <f t="shared" si="5"/>
        <v>0.7</v>
      </c>
      <c r="P72" s="186">
        <v>82</v>
      </c>
      <c r="Q72" s="192">
        <f t="shared" si="7"/>
        <v>0.63</v>
      </c>
      <c r="V72" s="183">
        <v>34</v>
      </c>
      <c r="W72" s="183" t="s">
        <v>122</v>
      </c>
      <c r="X72" s="183">
        <v>20</v>
      </c>
      <c r="Y72" s="183">
        <v>70</v>
      </c>
      <c r="Z72" s="183">
        <v>63</v>
      </c>
    </row>
    <row r="73" spans="1:26" s="183" customFormat="1" ht="15" customHeight="1" x14ac:dyDescent="0.25">
      <c r="A73" s="183" t="s">
        <v>129</v>
      </c>
      <c r="B73" s="184" t="s">
        <v>580</v>
      </c>
      <c r="C73" s="185" t="str">
        <f>VLOOKUP(A73,[2]Sheet1!A:F,3,FALSE)</f>
        <v xml:space="preserve">Humber Coast and Vale </v>
      </c>
      <c r="D73" s="185" t="s">
        <v>131</v>
      </c>
      <c r="E73" s="183" t="s">
        <v>130</v>
      </c>
      <c r="F73" s="183" t="s">
        <v>742</v>
      </c>
      <c r="G73" s="186">
        <v>48</v>
      </c>
      <c r="H73" s="186">
        <v>17</v>
      </c>
      <c r="I73" s="187">
        <f t="shared" si="4"/>
        <v>0.4</v>
      </c>
      <c r="J73" s="186">
        <v>0</v>
      </c>
      <c r="K73" s="190" t="s">
        <v>122</v>
      </c>
      <c r="L73" s="186" t="s">
        <v>752</v>
      </c>
      <c r="M73" s="191" t="s">
        <v>753</v>
      </c>
      <c r="N73" s="186">
        <v>32</v>
      </c>
      <c r="O73" s="192">
        <f t="shared" si="5"/>
        <v>0.67</v>
      </c>
      <c r="P73" s="186">
        <v>7</v>
      </c>
      <c r="Q73" s="192">
        <f t="shared" si="7"/>
        <v>0.15</v>
      </c>
      <c r="V73" s="183">
        <v>40</v>
      </c>
      <c r="W73" s="183" t="s">
        <v>122</v>
      </c>
      <c r="X73" s="183">
        <v>6</v>
      </c>
      <c r="Y73" s="183">
        <v>67</v>
      </c>
      <c r="Z73" s="183">
        <v>15</v>
      </c>
    </row>
    <row r="74" spans="1:26" s="183" customFormat="1" ht="15" customHeight="1" x14ac:dyDescent="0.25">
      <c r="A74" s="183" t="s">
        <v>337</v>
      </c>
      <c r="B74" s="184" t="s">
        <v>580</v>
      </c>
      <c r="C74" s="185" t="str">
        <f>VLOOKUP(A74,[2]Sheet1!A:F,3,FALSE)</f>
        <v xml:space="preserve">Humber Coast and Vale </v>
      </c>
      <c r="D74" s="185" t="s">
        <v>131</v>
      </c>
      <c r="E74" s="183" t="s">
        <v>338</v>
      </c>
      <c r="F74" s="183" t="s">
        <v>742</v>
      </c>
      <c r="G74" s="186">
        <v>55</v>
      </c>
      <c r="H74" s="186">
        <v>19</v>
      </c>
      <c r="I74" s="187">
        <f t="shared" si="4"/>
        <v>0.38</v>
      </c>
      <c r="J74" s="186">
        <v>0</v>
      </c>
      <c r="K74" s="190" t="s">
        <v>122</v>
      </c>
      <c r="L74" s="186" t="s">
        <v>752</v>
      </c>
      <c r="M74" s="191" t="s">
        <v>753</v>
      </c>
      <c r="N74" s="186">
        <v>26</v>
      </c>
      <c r="O74" s="192">
        <f t="shared" si="5"/>
        <v>0.47</v>
      </c>
      <c r="P74" s="186">
        <v>7</v>
      </c>
      <c r="Q74" s="188">
        <f t="shared" si="7"/>
        <v>0.13</v>
      </c>
      <c r="V74" s="183">
        <v>38</v>
      </c>
      <c r="W74" s="183" t="s">
        <v>122</v>
      </c>
      <c r="X74" s="183">
        <v>17</v>
      </c>
      <c r="Y74" s="183">
        <v>47</v>
      </c>
      <c r="Z74" s="183">
        <v>13</v>
      </c>
    </row>
    <row r="75" spans="1:26" s="183" customFormat="1" ht="15" customHeight="1" x14ac:dyDescent="0.25">
      <c r="A75" s="183" t="s">
        <v>158</v>
      </c>
      <c r="B75" s="184" t="s">
        <v>580</v>
      </c>
      <c r="C75" s="185" t="str">
        <f>VLOOKUP(A75,[2]Sheet1!A:F,3,FALSE)</f>
        <v xml:space="preserve">Humber Coast and Vale </v>
      </c>
      <c r="D75" s="185" t="s">
        <v>160</v>
      </c>
      <c r="E75" s="183" t="s">
        <v>159</v>
      </c>
      <c r="F75" s="183" t="s">
        <v>742</v>
      </c>
      <c r="G75" s="186">
        <v>49</v>
      </c>
      <c r="H75" s="186" t="s">
        <v>752</v>
      </c>
      <c r="I75" s="191" t="s">
        <v>753</v>
      </c>
      <c r="J75" s="186">
        <v>0</v>
      </c>
      <c r="K75" s="190" t="s">
        <v>122</v>
      </c>
      <c r="L75" s="186" t="s">
        <v>752</v>
      </c>
      <c r="M75" s="191" t="s">
        <v>753</v>
      </c>
      <c r="N75" s="186">
        <v>30</v>
      </c>
      <c r="O75" s="192">
        <f t="shared" si="5"/>
        <v>0.61</v>
      </c>
      <c r="P75" s="186">
        <v>43</v>
      </c>
      <c r="Q75" s="193">
        <f t="shared" si="7"/>
        <v>0.88</v>
      </c>
      <c r="V75" s="183">
        <v>6</v>
      </c>
      <c r="W75" s="183" t="s">
        <v>122</v>
      </c>
      <c r="X75" s="183">
        <v>17</v>
      </c>
      <c r="Y75" s="183">
        <v>61</v>
      </c>
      <c r="Z75" s="183">
        <v>88</v>
      </c>
    </row>
    <row r="76" spans="1:26" s="183" customFormat="1" ht="15" customHeight="1" x14ac:dyDescent="0.25">
      <c r="A76" s="183" t="s">
        <v>332</v>
      </c>
      <c r="B76" s="184" t="s">
        <v>580</v>
      </c>
      <c r="C76" s="185" t="str">
        <f>VLOOKUP(A76,[2]Sheet1!A:F,3,FALSE)</f>
        <v xml:space="preserve">Humber Coast and Vale </v>
      </c>
      <c r="D76" s="185" t="s">
        <v>334</v>
      </c>
      <c r="E76" s="183" t="s">
        <v>333</v>
      </c>
      <c r="F76" s="183" t="s">
        <v>742</v>
      </c>
      <c r="G76" s="186">
        <v>61</v>
      </c>
      <c r="H76" s="186">
        <v>21</v>
      </c>
      <c r="I76" s="187">
        <f t="shared" ref="I76:I90" si="8">V76/100</f>
        <v>0.37</v>
      </c>
      <c r="J76" s="186" t="s">
        <v>752</v>
      </c>
      <c r="K76" s="193">
        <f>W76/100</f>
        <v>1</v>
      </c>
      <c r="L76" s="186" t="s">
        <v>752</v>
      </c>
      <c r="M76" s="191" t="s">
        <v>753</v>
      </c>
      <c r="N76" s="186">
        <v>61</v>
      </c>
      <c r="O76" s="193">
        <f t="shared" si="5"/>
        <v>1</v>
      </c>
      <c r="P76" s="186">
        <v>19</v>
      </c>
      <c r="Q76" s="192">
        <f t="shared" si="7"/>
        <v>0.31</v>
      </c>
      <c r="V76" s="183">
        <v>37</v>
      </c>
      <c r="W76" s="183">
        <v>100</v>
      </c>
      <c r="X76" s="183">
        <v>7</v>
      </c>
      <c r="Y76" s="183">
        <v>100</v>
      </c>
      <c r="Z76" s="183">
        <v>31</v>
      </c>
    </row>
    <row r="77" spans="1:26" s="183" customFormat="1" ht="15" customHeight="1" x14ac:dyDescent="0.25">
      <c r="A77" s="183" t="s">
        <v>444</v>
      </c>
      <c r="B77" s="184" t="s">
        <v>580</v>
      </c>
      <c r="C77" s="185" t="str">
        <f>VLOOKUP(A77,[2]Sheet1!A:F,3,FALSE)</f>
        <v xml:space="preserve">Humber Coast and Vale </v>
      </c>
      <c r="D77" s="185" t="s">
        <v>334</v>
      </c>
      <c r="E77" s="183" t="s">
        <v>445</v>
      </c>
      <c r="F77" s="183" t="s">
        <v>742</v>
      </c>
      <c r="G77" s="186">
        <v>34</v>
      </c>
      <c r="H77" s="186">
        <v>12</v>
      </c>
      <c r="I77" s="194">
        <f t="shared" si="8"/>
        <v>0.48</v>
      </c>
      <c r="J77" s="186" t="s">
        <v>752</v>
      </c>
      <c r="K77" s="191" t="s">
        <v>753</v>
      </c>
      <c r="L77" s="186" t="s">
        <v>752</v>
      </c>
      <c r="M77" s="191" t="s">
        <v>753</v>
      </c>
      <c r="N77" s="186">
        <v>13</v>
      </c>
      <c r="O77" s="188">
        <f t="shared" si="5"/>
        <v>0.39</v>
      </c>
      <c r="P77" s="186">
        <v>29</v>
      </c>
      <c r="Q77" s="193">
        <f t="shared" si="7"/>
        <v>0.88</v>
      </c>
      <c r="V77" s="183">
        <v>48</v>
      </c>
      <c r="W77" s="183">
        <v>33</v>
      </c>
      <c r="X77" s="183">
        <v>33</v>
      </c>
      <c r="Y77" s="183">
        <v>39</v>
      </c>
      <c r="Z77" s="183">
        <v>88</v>
      </c>
    </row>
    <row r="78" spans="1:26" s="183" customFormat="1" ht="15" customHeight="1" x14ac:dyDescent="0.25">
      <c r="A78" s="183" t="s">
        <v>85</v>
      </c>
      <c r="B78" s="184" t="s">
        <v>580</v>
      </c>
      <c r="C78" s="185" t="str">
        <f>VLOOKUP(A78,[2]Sheet1!A:F,3,FALSE)</f>
        <v xml:space="preserve">North East and North Cumbria </v>
      </c>
      <c r="D78" s="185" t="s">
        <v>87</v>
      </c>
      <c r="E78" s="183" t="s">
        <v>86</v>
      </c>
      <c r="F78" s="183" t="s">
        <v>742</v>
      </c>
      <c r="G78" s="186">
        <v>93</v>
      </c>
      <c r="H78" s="186">
        <v>26</v>
      </c>
      <c r="I78" s="187">
        <f t="shared" si="8"/>
        <v>0.31</v>
      </c>
      <c r="J78" s="186">
        <v>0</v>
      </c>
      <c r="K78" s="190" t="s">
        <v>122</v>
      </c>
      <c r="L78" s="186">
        <v>7</v>
      </c>
      <c r="M78" s="192">
        <f>X78/100</f>
        <v>0.47</v>
      </c>
      <c r="N78" s="186">
        <v>62</v>
      </c>
      <c r="O78" s="192">
        <f t="shared" si="5"/>
        <v>0.67</v>
      </c>
      <c r="P78" s="186">
        <v>23</v>
      </c>
      <c r="Q78" s="192">
        <f t="shared" si="7"/>
        <v>0.25</v>
      </c>
      <c r="V78" s="183">
        <v>31</v>
      </c>
      <c r="W78" s="183" t="s">
        <v>122</v>
      </c>
      <c r="X78" s="183">
        <v>47</v>
      </c>
      <c r="Y78" s="183">
        <v>67</v>
      </c>
      <c r="Z78" s="183">
        <v>25</v>
      </c>
    </row>
    <row r="79" spans="1:26" s="183" customFormat="1" ht="15" customHeight="1" x14ac:dyDescent="0.25">
      <c r="A79" s="183" t="s">
        <v>93</v>
      </c>
      <c r="B79" s="184" t="s">
        <v>580</v>
      </c>
      <c r="C79" s="185" t="str">
        <f>VLOOKUP(A79,[2]Sheet1!A:F,3,FALSE)</f>
        <v xml:space="preserve">North East and North Cumbria </v>
      </c>
      <c r="D79" s="185" t="s">
        <v>87</v>
      </c>
      <c r="E79" s="183" t="s">
        <v>94</v>
      </c>
      <c r="F79" s="183" t="s">
        <v>742</v>
      </c>
      <c r="G79" s="186">
        <v>68</v>
      </c>
      <c r="H79" s="186">
        <v>11</v>
      </c>
      <c r="I79" s="189">
        <f t="shared" si="8"/>
        <v>0.19</v>
      </c>
      <c r="J79" s="186">
        <v>0</v>
      </c>
      <c r="K79" s="190" t="s">
        <v>122</v>
      </c>
      <c r="L79" s="186" t="s">
        <v>752</v>
      </c>
      <c r="M79" s="191" t="s">
        <v>753</v>
      </c>
      <c r="N79" s="186">
        <v>24</v>
      </c>
      <c r="O79" s="188">
        <f t="shared" si="5"/>
        <v>0.36</v>
      </c>
      <c r="P79" s="186">
        <v>12</v>
      </c>
      <c r="Q79" s="192">
        <f t="shared" si="7"/>
        <v>0.18</v>
      </c>
      <c r="V79" s="183">
        <v>19</v>
      </c>
      <c r="W79" s="183" t="s">
        <v>122</v>
      </c>
      <c r="X79" s="183">
        <v>17</v>
      </c>
      <c r="Y79" s="183">
        <v>36</v>
      </c>
      <c r="Z79" s="183">
        <v>18</v>
      </c>
    </row>
    <row r="80" spans="1:26" s="183" customFormat="1" ht="15" customHeight="1" x14ac:dyDescent="0.25">
      <c r="A80" s="183" t="s">
        <v>73</v>
      </c>
      <c r="B80" s="184" t="s">
        <v>580</v>
      </c>
      <c r="C80" s="185" t="str">
        <f>VLOOKUP(A80,[2]Sheet1!A:F,3,FALSE)</f>
        <v xml:space="preserve">North East and North Cumbria </v>
      </c>
      <c r="D80" s="185" t="s">
        <v>75</v>
      </c>
      <c r="E80" s="183" t="s">
        <v>74</v>
      </c>
      <c r="F80" s="183" t="s">
        <v>742</v>
      </c>
      <c r="G80" s="186">
        <v>64</v>
      </c>
      <c r="H80" s="186">
        <v>17</v>
      </c>
      <c r="I80" s="187">
        <f t="shared" si="8"/>
        <v>0.31</v>
      </c>
      <c r="J80" s="186">
        <v>0</v>
      </c>
      <c r="K80" s="190" t="s">
        <v>122</v>
      </c>
      <c r="L80" s="186" t="s">
        <v>752</v>
      </c>
      <c r="M80" s="191" t="s">
        <v>753</v>
      </c>
      <c r="N80" s="186">
        <v>30</v>
      </c>
      <c r="O80" s="192">
        <f t="shared" si="5"/>
        <v>0.47</v>
      </c>
      <c r="P80" s="186">
        <v>59</v>
      </c>
      <c r="Q80" s="193">
        <f t="shared" si="7"/>
        <v>0.92</v>
      </c>
      <c r="V80" s="183">
        <v>31</v>
      </c>
      <c r="W80" s="183" t="s">
        <v>122</v>
      </c>
      <c r="X80" s="183">
        <v>33</v>
      </c>
      <c r="Y80" s="183">
        <v>47</v>
      </c>
      <c r="Z80" s="183">
        <v>92</v>
      </c>
    </row>
    <row r="81" spans="1:26" s="183" customFormat="1" ht="15" customHeight="1" x14ac:dyDescent="0.25">
      <c r="A81" s="183" t="s">
        <v>591</v>
      </c>
      <c r="B81" s="184" t="s">
        <v>580</v>
      </c>
      <c r="C81" s="185" t="str">
        <f>VLOOKUP(A81,[2]Sheet1!A:F,3,FALSE)</f>
        <v xml:space="preserve">North East and North Cumbria </v>
      </c>
      <c r="D81" s="185" t="s">
        <v>75</v>
      </c>
      <c r="E81" s="183" t="s">
        <v>592</v>
      </c>
      <c r="F81" s="183" t="s">
        <v>742</v>
      </c>
      <c r="G81" s="186">
        <v>39</v>
      </c>
      <c r="H81" s="186">
        <v>13</v>
      </c>
      <c r="I81" s="187">
        <f t="shared" si="8"/>
        <v>0.33</v>
      </c>
      <c r="J81" s="186">
        <v>0</v>
      </c>
      <c r="K81" s="190" t="s">
        <v>122</v>
      </c>
      <c r="L81" s="186">
        <v>0</v>
      </c>
      <c r="M81" s="188">
        <v>0</v>
      </c>
      <c r="N81" s="186">
        <v>30</v>
      </c>
      <c r="O81" s="192">
        <f t="shared" si="5"/>
        <v>0.77</v>
      </c>
      <c r="P81" s="186">
        <v>25</v>
      </c>
      <c r="Q81" s="192">
        <f t="shared" si="7"/>
        <v>0.64</v>
      </c>
      <c r="V81" s="183">
        <v>33</v>
      </c>
      <c r="W81" s="183" t="s">
        <v>122</v>
      </c>
      <c r="X81" s="183" t="s">
        <v>122</v>
      </c>
      <c r="Y81" s="183">
        <v>77</v>
      </c>
      <c r="Z81" s="183">
        <v>64</v>
      </c>
    </row>
    <row r="82" spans="1:26" s="183" customFormat="1" ht="15" customHeight="1" x14ac:dyDescent="0.25">
      <c r="A82" s="183" t="s">
        <v>240</v>
      </c>
      <c r="B82" s="184" t="s">
        <v>580</v>
      </c>
      <c r="C82" s="185" t="str">
        <f>VLOOKUP(A82,[2]Sheet1!A:F,3,FALSE)</f>
        <v xml:space="preserve">North East and North Cumbria </v>
      </c>
      <c r="D82" s="185" t="s">
        <v>242</v>
      </c>
      <c r="E82" s="183" t="s">
        <v>241</v>
      </c>
      <c r="F82" s="183" t="s">
        <v>742</v>
      </c>
      <c r="G82" s="186">
        <v>58</v>
      </c>
      <c r="H82" s="186">
        <v>19</v>
      </c>
      <c r="I82" s="187">
        <f t="shared" si="8"/>
        <v>0.36</v>
      </c>
      <c r="J82" s="186">
        <v>0</v>
      </c>
      <c r="K82" s="188">
        <f>W82/100</f>
        <v>0</v>
      </c>
      <c r="L82" s="186" t="s">
        <v>752</v>
      </c>
      <c r="M82" s="191" t="s">
        <v>753</v>
      </c>
      <c r="N82" s="186">
        <v>40</v>
      </c>
      <c r="O82" s="192">
        <f t="shared" si="5"/>
        <v>0.7</v>
      </c>
      <c r="P82" s="186">
        <v>12</v>
      </c>
      <c r="Q82" s="192">
        <f t="shared" si="7"/>
        <v>0.21</v>
      </c>
      <c r="V82" s="183">
        <v>36</v>
      </c>
      <c r="W82" s="183">
        <v>0</v>
      </c>
      <c r="X82" s="183">
        <v>30</v>
      </c>
      <c r="Y82" s="183">
        <v>70</v>
      </c>
      <c r="Z82" s="183">
        <v>21</v>
      </c>
    </row>
    <row r="83" spans="1:26" s="183" customFormat="1" ht="15" customHeight="1" x14ac:dyDescent="0.25">
      <c r="A83" s="183" t="s">
        <v>237</v>
      </c>
      <c r="B83" s="184" t="s">
        <v>580</v>
      </c>
      <c r="C83" s="185" t="str">
        <f>VLOOKUP(A83,[2]Sheet1!A:F,3,FALSE)</f>
        <v xml:space="preserve">North East and North Cumbria </v>
      </c>
      <c r="D83" s="185" t="s">
        <v>239</v>
      </c>
      <c r="E83" s="183" t="s">
        <v>238</v>
      </c>
      <c r="F83" s="183" t="s">
        <v>742</v>
      </c>
      <c r="G83" s="186">
        <v>576</v>
      </c>
      <c r="H83" s="186">
        <v>104</v>
      </c>
      <c r="I83" s="189">
        <f t="shared" si="8"/>
        <v>0.19</v>
      </c>
      <c r="J83" s="186" t="s">
        <v>752</v>
      </c>
      <c r="K83" s="191" t="s">
        <v>753</v>
      </c>
      <c r="L83" s="186">
        <v>11</v>
      </c>
      <c r="M83" s="188">
        <f>X83/100</f>
        <v>0.13</v>
      </c>
      <c r="N83" s="186">
        <v>534</v>
      </c>
      <c r="O83" s="193">
        <f t="shared" si="5"/>
        <v>0.95</v>
      </c>
      <c r="P83" s="186">
        <v>57</v>
      </c>
      <c r="Q83" s="188">
        <f t="shared" si="7"/>
        <v>0.1</v>
      </c>
      <c r="V83" s="183">
        <v>19</v>
      </c>
      <c r="W83" s="183">
        <v>50</v>
      </c>
      <c r="X83" s="183">
        <v>13</v>
      </c>
      <c r="Y83" s="183">
        <v>95</v>
      </c>
      <c r="Z83" s="183">
        <v>10</v>
      </c>
    </row>
    <row r="84" spans="1:26" s="183" customFormat="1" ht="15" customHeight="1" x14ac:dyDescent="0.25">
      <c r="A84" s="183" t="s">
        <v>335</v>
      </c>
      <c r="B84" s="184" t="s">
        <v>580</v>
      </c>
      <c r="C84" s="185" t="str">
        <f>VLOOKUP(A84,[2]Sheet1!A:F,3,FALSE)</f>
        <v xml:space="preserve">North East and North Cumbria </v>
      </c>
      <c r="D84" s="185" t="s">
        <v>121</v>
      </c>
      <c r="E84" s="183" t="s">
        <v>336</v>
      </c>
      <c r="F84" s="183" t="s">
        <v>742</v>
      </c>
      <c r="G84" s="186">
        <v>76</v>
      </c>
      <c r="H84" s="186">
        <v>20</v>
      </c>
      <c r="I84" s="187">
        <f t="shared" si="8"/>
        <v>0.32</v>
      </c>
      <c r="J84" s="186">
        <v>0</v>
      </c>
      <c r="K84" s="190" t="s">
        <v>122</v>
      </c>
      <c r="L84" s="186">
        <v>6</v>
      </c>
      <c r="M84" s="192">
        <f>X84/100</f>
        <v>0.43</v>
      </c>
      <c r="N84" s="186">
        <v>47</v>
      </c>
      <c r="O84" s="192">
        <f t="shared" si="5"/>
        <v>0.62</v>
      </c>
      <c r="P84" s="186">
        <v>51</v>
      </c>
      <c r="Q84" s="192">
        <f t="shared" si="7"/>
        <v>0.67</v>
      </c>
      <c r="V84" s="183">
        <v>32</v>
      </c>
      <c r="W84" s="183" t="s">
        <v>122</v>
      </c>
      <c r="X84" s="183">
        <v>43</v>
      </c>
      <c r="Y84" s="183">
        <v>62</v>
      </c>
      <c r="Z84" s="183">
        <v>67</v>
      </c>
    </row>
    <row r="85" spans="1:26" s="183" customFormat="1" ht="15" customHeight="1" x14ac:dyDescent="0.25">
      <c r="A85" s="183" t="s">
        <v>375</v>
      </c>
      <c r="B85" s="184" t="s">
        <v>580</v>
      </c>
      <c r="C85" s="185" t="str">
        <f>VLOOKUP(A85,[2]Sheet1!A:F,3,FALSE)</f>
        <v xml:space="preserve">North East and North Cumbria </v>
      </c>
      <c r="D85" s="185" t="s">
        <v>367</v>
      </c>
      <c r="E85" s="183" t="s">
        <v>376</v>
      </c>
      <c r="F85" s="183" t="s">
        <v>742</v>
      </c>
      <c r="G85" s="186">
        <v>95</v>
      </c>
      <c r="H85" s="186">
        <v>42</v>
      </c>
      <c r="I85" s="194">
        <f t="shared" si="8"/>
        <v>0.55000000000000004</v>
      </c>
      <c r="J85" s="186">
        <v>0</v>
      </c>
      <c r="K85" s="190" t="s">
        <v>122</v>
      </c>
      <c r="L85" s="186" t="s">
        <v>752</v>
      </c>
      <c r="M85" s="191" t="s">
        <v>753</v>
      </c>
      <c r="N85" s="186">
        <v>57</v>
      </c>
      <c r="O85" s="192">
        <f t="shared" ref="O85:O99" si="9">Y85/100</f>
        <v>0.6</v>
      </c>
      <c r="P85" s="186">
        <v>17</v>
      </c>
      <c r="Q85" s="192">
        <f t="shared" si="7"/>
        <v>0.18</v>
      </c>
      <c r="V85" s="183">
        <v>55</v>
      </c>
      <c r="W85" s="183" t="s">
        <v>122</v>
      </c>
      <c r="X85" s="183">
        <v>18</v>
      </c>
      <c r="Y85" s="183">
        <v>60</v>
      </c>
      <c r="Z85" s="183">
        <v>18</v>
      </c>
    </row>
    <row r="86" spans="1:26" s="183" customFormat="1" ht="15" customHeight="1" x14ac:dyDescent="0.25">
      <c r="A86" s="183" t="s">
        <v>804</v>
      </c>
      <c r="B86" s="184" t="s">
        <v>580</v>
      </c>
      <c r="C86" s="185" t="str">
        <f>VLOOKUP(A86,[2]Sheet1!A:F,3,FALSE)</f>
        <v xml:space="preserve">North East and North Cumbria </v>
      </c>
      <c r="D86" s="185" t="s">
        <v>326</v>
      </c>
      <c r="E86" s="183" t="s">
        <v>805</v>
      </c>
      <c r="F86" s="183" t="s">
        <v>742</v>
      </c>
      <c r="G86" s="186">
        <v>83</v>
      </c>
      <c r="H86" s="186">
        <v>15</v>
      </c>
      <c r="I86" s="189">
        <f t="shared" si="8"/>
        <v>0.22</v>
      </c>
      <c r="J86" s="186" t="s">
        <v>752</v>
      </c>
      <c r="K86" s="193">
        <f>W86/100</f>
        <v>1</v>
      </c>
      <c r="L86" s="186">
        <v>11</v>
      </c>
      <c r="M86" s="193">
        <f t="shared" ref="M86:M91" si="10">X86/100</f>
        <v>0.69</v>
      </c>
      <c r="N86" s="186">
        <v>47</v>
      </c>
      <c r="O86" s="192">
        <f t="shared" si="9"/>
        <v>0.56999999999999995</v>
      </c>
      <c r="P86" s="186">
        <v>37</v>
      </c>
      <c r="Q86" s="192">
        <f t="shared" si="7"/>
        <v>0.45</v>
      </c>
      <c r="V86" s="183">
        <v>22</v>
      </c>
      <c r="W86" s="183">
        <v>100</v>
      </c>
      <c r="X86" s="183">
        <v>69</v>
      </c>
      <c r="Y86" s="183">
        <v>57</v>
      </c>
      <c r="Z86" s="183">
        <v>45</v>
      </c>
    </row>
    <row r="87" spans="1:26" s="183" customFormat="1" ht="15" customHeight="1" x14ac:dyDescent="0.25">
      <c r="A87" s="183" t="s">
        <v>12</v>
      </c>
      <c r="B87" s="184" t="s">
        <v>580</v>
      </c>
      <c r="C87" s="185" t="str">
        <f>VLOOKUP(A87,[2]Sheet1!A:F,3,FALSE)</f>
        <v xml:space="preserve">South Yorkshire and Bassetlaw </v>
      </c>
      <c r="D87" s="185" t="s">
        <v>14</v>
      </c>
      <c r="E87" s="183" t="s">
        <v>13</v>
      </c>
      <c r="F87" s="183" t="s">
        <v>742</v>
      </c>
      <c r="G87" s="186">
        <v>76</v>
      </c>
      <c r="H87" s="186">
        <v>14</v>
      </c>
      <c r="I87" s="189">
        <f t="shared" si="8"/>
        <v>0.19</v>
      </c>
      <c r="J87" s="186">
        <v>0</v>
      </c>
      <c r="K87" s="190" t="s">
        <v>122</v>
      </c>
      <c r="L87" s="186">
        <v>10</v>
      </c>
      <c r="M87" s="192">
        <f t="shared" si="10"/>
        <v>0.48</v>
      </c>
      <c r="N87" s="186">
        <v>49</v>
      </c>
      <c r="O87" s="192">
        <f t="shared" si="9"/>
        <v>0.64</v>
      </c>
      <c r="P87" s="186">
        <v>26</v>
      </c>
      <c r="Q87" s="192">
        <f t="shared" si="7"/>
        <v>0.34</v>
      </c>
      <c r="V87" s="183">
        <v>19</v>
      </c>
      <c r="W87" s="183" t="s">
        <v>122</v>
      </c>
      <c r="X87" s="183">
        <v>48</v>
      </c>
      <c r="Y87" s="183">
        <v>64</v>
      </c>
      <c r="Z87" s="183">
        <v>34</v>
      </c>
    </row>
    <row r="88" spans="1:26" s="183" customFormat="1" ht="15" customHeight="1" x14ac:dyDescent="0.25">
      <c r="A88" s="183" t="s">
        <v>602</v>
      </c>
      <c r="B88" s="184" t="s">
        <v>580</v>
      </c>
      <c r="C88" s="185" t="str">
        <f>VLOOKUP(A88,[2]Sheet1!A:F,3,FALSE)</f>
        <v xml:space="preserve">South Yorkshire and Bassetlaw </v>
      </c>
      <c r="D88" s="185" t="s">
        <v>92</v>
      </c>
      <c r="E88" s="183" t="s">
        <v>603</v>
      </c>
      <c r="F88" s="183" t="s">
        <v>742</v>
      </c>
      <c r="G88" s="186">
        <v>36</v>
      </c>
      <c r="H88" s="186">
        <v>11</v>
      </c>
      <c r="I88" s="187">
        <f t="shared" si="8"/>
        <v>0.32</v>
      </c>
      <c r="J88" s="186">
        <v>0</v>
      </c>
      <c r="K88" s="190" t="s">
        <v>122</v>
      </c>
      <c r="L88" s="186">
        <v>6</v>
      </c>
      <c r="M88" s="193">
        <f t="shared" si="10"/>
        <v>0.67</v>
      </c>
      <c r="N88" s="186">
        <v>22</v>
      </c>
      <c r="O88" s="192">
        <f t="shared" si="9"/>
        <v>0.63</v>
      </c>
      <c r="P88" s="186">
        <v>14</v>
      </c>
      <c r="Q88" s="192">
        <f t="shared" si="7"/>
        <v>0.4</v>
      </c>
      <c r="V88" s="183">
        <v>32</v>
      </c>
      <c r="W88" s="183" t="s">
        <v>122</v>
      </c>
      <c r="X88" s="183">
        <v>67</v>
      </c>
      <c r="Y88" s="183">
        <v>63</v>
      </c>
      <c r="Z88" s="183">
        <v>40</v>
      </c>
    </row>
    <row r="89" spans="1:26" s="183" customFormat="1" ht="15" customHeight="1" x14ac:dyDescent="0.25">
      <c r="A89" s="183" t="s">
        <v>90</v>
      </c>
      <c r="B89" s="184" t="s">
        <v>580</v>
      </c>
      <c r="C89" s="185" t="str">
        <f>VLOOKUP(A89,[2]Sheet1!A:F,3,FALSE)</f>
        <v xml:space="preserve">South Yorkshire and Bassetlaw </v>
      </c>
      <c r="D89" s="185" t="s">
        <v>92</v>
      </c>
      <c r="E89" s="183" t="s">
        <v>91</v>
      </c>
      <c r="F89" s="183" t="s">
        <v>742</v>
      </c>
      <c r="G89" s="186">
        <v>179</v>
      </c>
      <c r="H89" s="186">
        <v>44</v>
      </c>
      <c r="I89" s="187">
        <f t="shared" si="8"/>
        <v>0.28000000000000003</v>
      </c>
      <c r="J89" s="186" t="s">
        <v>752</v>
      </c>
      <c r="K89" s="193">
        <f>W89/100</f>
        <v>1</v>
      </c>
      <c r="L89" s="186">
        <v>26</v>
      </c>
      <c r="M89" s="192">
        <f t="shared" si="10"/>
        <v>0.53</v>
      </c>
      <c r="N89" s="186">
        <v>114</v>
      </c>
      <c r="O89" s="192">
        <f t="shared" si="9"/>
        <v>0.64</v>
      </c>
      <c r="P89" s="186">
        <v>99</v>
      </c>
      <c r="Q89" s="192">
        <f t="shared" si="7"/>
        <v>0.55000000000000004</v>
      </c>
      <c r="V89" s="183">
        <v>28</v>
      </c>
      <c r="W89" s="183">
        <v>100</v>
      </c>
      <c r="X89" s="183">
        <v>53</v>
      </c>
      <c r="Y89" s="183">
        <v>64</v>
      </c>
      <c r="Z89" s="183">
        <v>55</v>
      </c>
    </row>
    <row r="90" spans="1:26" s="183" customFormat="1" ht="15" customHeight="1" x14ac:dyDescent="0.25">
      <c r="A90" s="183" t="s">
        <v>806</v>
      </c>
      <c r="B90" s="184" t="s">
        <v>580</v>
      </c>
      <c r="C90" s="185" t="str">
        <f>VLOOKUP(A90,[2]Sheet1!A:F,3,FALSE)</f>
        <v xml:space="preserve">South Yorkshire and Bassetlaw </v>
      </c>
      <c r="D90" s="185" t="s">
        <v>807</v>
      </c>
      <c r="E90" s="183" t="s">
        <v>808</v>
      </c>
      <c r="F90" s="183" t="s">
        <v>742</v>
      </c>
      <c r="G90" s="186">
        <v>126</v>
      </c>
      <c r="H90" s="186">
        <v>49</v>
      </c>
      <c r="I90" s="194">
        <f t="shared" si="8"/>
        <v>0.42</v>
      </c>
      <c r="J90" s="186">
        <v>0</v>
      </c>
      <c r="K90" s="188">
        <f>W90/100</f>
        <v>0</v>
      </c>
      <c r="L90" s="186">
        <v>16</v>
      </c>
      <c r="M90" s="193">
        <f t="shared" si="10"/>
        <v>0.7</v>
      </c>
      <c r="N90" s="186">
        <v>82</v>
      </c>
      <c r="O90" s="192">
        <f t="shared" si="9"/>
        <v>0.65</v>
      </c>
      <c r="P90" s="186">
        <v>99</v>
      </c>
      <c r="Q90" s="193">
        <f t="shared" si="7"/>
        <v>0.79</v>
      </c>
      <c r="V90" s="183">
        <v>42</v>
      </c>
      <c r="W90" s="183">
        <v>0</v>
      </c>
      <c r="X90" s="183">
        <v>70</v>
      </c>
      <c r="Y90" s="183">
        <v>65</v>
      </c>
      <c r="Z90" s="183">
        <v>79</v>
      </c>
    </row>
    <row r="91" spans="1:26" s="183" customFormat="1" ht="15" customHeight="1" x14ac:dyDescent="0.25">
      <c r="A91" s="183" t="s">
        <v>307</v>
      </c>
      <c r="B91" s="184" t="s">
        <v>580</v>
      </c>
      <c r="C91" s="185" t="str">
        <f>VLOOKUP(A91,[2]Sheet1!A:F,3,FALSE)</f>
        <v xml:space="preserve">South Yorkshire and Bassetlaw </v>
      </c>
      <c r="D91" s="185" t="s">
        <v>309</v>
      </c>
      <c r="E91" s="183" t="s">
        <v>308</v>
      </c>
      <c r="F91" s="183" t="s">
        <v>742</v>
      </c>
      <c r="G91" s="186">
        <v>84</v>
      </c>
      <c r="H91" s="186" t="s">
        <v>752</v>
      </c>
      <c r="I91" s="191" t="s">
        <v>753</v>
      </c>
      <c r="J91" s="186">
        <v>0</v>
      </c>
      <c r="K91" s="188">
        <f>W91/100</f>
        <v>0</v>
      </c>
      <c r="L91" s="186">
        <v>10</v>
      </c>
      <c r="M91" s="192">
        <f t="shared" si="10"/>
        <v>0.42</v>
      </c>
      <c r="N91" s="186">
        <v>59</v>
      </c>
      <c r="O91" s="192">
        <f t="shared" si="9"/>
        <v>0.7</v>
      </c>
      <c r="P91" s="186">
        <v>33</v>
      </c>
      <c r="Q91" s="192">
        <f t="shared" si="7"/>
        <v>0.39</v>
      </c>
      <c r="V91" s="183">
        <v>5</v>
      </c>
      <c r="W91" s="183">
        <v>0</v>
      </c>
      <c r="X91" s="183">
        <v>42</v>
      </c>
      <c r="Y91" s="183">
        <v>70</v>
      </c>
      <c r="Z91" s="183">
        <v>39</v>
      </c>
    </row>
    <row r="92" spans="1:26" s="183" customFormat="1" ht="15" customHeight="1" x14ac:dyDescent="0.25">
      <c r="A92" s="183" t="s">
        <v>9</v>
      </c>
      <c r="B92" s="184" t="s">
        <v>580</v>
      </c>
      <c r="C92" s="185" t="str">
        <f>VLOOKUP(A92,[2]Sheet1!A:F,3,FALSE)</f>
        <v xml:space="preserve">West Yorkshire and Harrogate </v>
      </c>
      <c r="D92" s="185" t="s">
        <v>11</v>
      </c>
      <c r="E92" s="183" t="s">
        <v>10</v>
      </c>
      <c r="F92" s="183" t="s">
        <v>742</v>
      </c>
      <c r="G92" s="186">
        <v>88</v>
      </c>
      <c r="H92" s="186">
        <v>13</v>
      </c>
      <c r="I92" s="189">
        <f>V92/100</f>
        <v>0.19</v>
      </c>
      <c r="J92" s="186">
        <v>0</v>
      </c>
      <c r="K92" s="190" t="s">
        <v>122</v>
      </c>
      <c r="L92" s="186" t="s">
        <v>752</v>
      </c>
      <c r="M92" s="191" t="s">
        <v>753</v>
      </c>
      <c r="N92" s="186">
        <v>12</v>
      </c>
      <c r="O92" s="188">
        <f t="shared" si="9"/>
        <v>0.14000000000000001</v>
      </c>
      <c r="P92" s="186">
        <v>7</v>
      </c>
      <c r="Q92" s="188">
        <f t="shared" si="7"/>
        <v>0.08</v>
      </c>
      <c r="V92" s="183">
        <v>19</v>
      </c>
      <c r="W92" s="183" t="s">
        <v>122</v>
      </c>
      <c r="X92" s="183">
        <v>21</v>
      </c>
      <c r="Y92" s="183">
        <v>14</v>
      </c>
      <c r="Z92" s="183">
        <v>8</v>
      </c>
    </row>
    <row r="93" spans="1:26" s="183" customFormat="1" ht="15" customHeight="1" x14ac:dyDescent="0.25">
      <c r="A93" s="183" t="s">
        <v>39</v>
      </c>
      <c r="B93" s="184" t="s">
        <v>580</v>
      </c>
      <c r="C93" s="185" t="str">
        <f>VLOOKUP(A93,[2]Sheet1!A:F,3,FALSE)</f>
        <v xml:space="preserve">West Yorkshire and Harrogate </v>
      </c>
      <c r="D93" s="185" t="s">
        <v>41</v>
      </c>
      <c r="E93" s="183" t="s">
        <v>40</v>
      </c>
      <c r="F93" s="183" t="s">
        <v>742</v>
      </c>
      <c r="G93" s="186">
        <v>241</v>
      </c>
      <c r="H93" s="186">
        <v>28</v>
      </c>
      <c r="I93" s="189">
        <f>V93/100</f>
        <v>0.12</v>
      </c>
      <c r="J93" s="186">
        <v>0</v>
      </c>
      <c r="K93" s="188">
        <f>W93/100</f>
        <v>0</v>
      </c>
      <c r="L93" s="186">
        <v>0</v>
      </c>
      <c r="M93" s="188">
        <f>X93/100</f>
        <v>0</v>
      </c>
      <c r="N93" s="186">
        <v>207</v>
      </c>
      <c r="O93" s="193">
        <f t="shared" si="9"/>
        <v>0.86</v>
      </c>
      <c r="P93" s="186">
        <v>0</v>
      </c>
      <c r="Q93" s="188">
        <f t="shared" si="7"/>
        <v>0</v>
      </c>
      <c r="V93" s="183">
        <v>12</v>
      </c>
      <c r="W93" s="183">
        <v>0</v>
      </c>
      <c r="X93" s="183">
        <v>0</v>
      </c>
      <c r="Y93" s="183">
        <v>86</v>
      </c>
      <c r="Z93" s="183">
        <v>0</v>
      </c>
    </row>
    <row r="94" spans="1:26" s="183" customFormat="1" ht="15" customHeight="1" x14ac:dyDescent="0.25">
      <c r="A94" s="183" t="s">
        <v>300</v>
      </c>
      <c r="B94" s="184" t="s">
        <v>580</v>
      </c>
      <c r="C94" s="185" t="str">
        <f>VLOOKUP(A94,[2]Sheet1!A:F,3,FALSE)</f>
        <v xml:space="preserve">West Yorkshire and Harrogate </v>
      </c>
      <c r="D94" s="185" t="s">
        <v>302</v>
      </c>
      <c r="E94" s="183" t="s">
        <v>301</v>
      </c>
      <c r="F94" s="183" t="s">
        <v>742</v>
      </c>
      <c r="G94" s="186">
        <v>158</v>
      </c>
      <c r="H94" s="186">
        <v>47</v>
      </c>
      <c r="I94" s="187">
        <f>V94/100</f>
        <v>0.36</v>
      </c>
      <c r="J94" s="186">
        <v>0</v>
      </c>
      <c r="K94" s="190" t="s">
        <v>122</v>
      </c>
      <c r="L94" s="186" t="s">
        <v>752</v>
      </c>
      <c r="M94" s="191" t="s">
        <v>753</v>
      </c>
      <c r="N94" s="186">
        <v>90</v>
      </c>
      <c r="O94" s="192">
        <f t="shared" si="9"/>
        <v>0.56999999999999995</v>
      </c>
      <c r="P94" s="186">
        <v>15</v>
      </c>
      <c r="Q94" s="188">
        <f t="shared" si="7"/>
        <v>0.09</v>
      </c>
      <c r="V94" s="183">
        <v>36</v>
      </c>
      <c r="W94" s="183" t="s">
        <v>122</v>
      </c>
      <c r="X94" s="183">
        <v>31</v>
      </c>
      <c r="Y94" s="183">
        <v>57</v>
      </c>
      <c r="Z94" s="183">
        <v>9</v>
      </c>
    </row>
    <row r="95" spans="1:26" s="183" customFormat="1" ht="15" customHeight="1" x14ac:dyDescent="0.25">
      <c r="A95" s="183" t="s">
        <v>146</v>
      </c>
      <c r="B95" s="184" t="s">
        <v>580</v>
      </c>
      <c r="C95" s="185" t="str">
        <f>VLOOKUP(A95,[2]Sheet1!A:F,3,FALSE)</f>
        <v xml:space="preserve">West Yorkshire and Harrogate </v>
      </c>
      <c r="D95" s="185" t="s">
        <v>148</v>
      </c>
      <c r="E95" s="183" t="s">
        <v>147</v>
      </c>
      <c r="F95" s="183" t="s">
        <v>742</v>
      </c>
      <c r="G95" s="186">
        <v>31</v>
      </c>
      <c r="H95" s="186" t="s">
        <v>752</v>
      </c>
      <c r="I95" s="191" t="s">
        <v>753</v>
      </c>
      <c r="J95" s="186" t="s">
        <v>752</v>
      </c>
      <c r="K95" s="191" t="s">
        <v>753</v>
      </c>
      <c r="L95" s="186" t="s">
        <v>752</v>
      </c>
      <c r="M95" s="191" t="s">
        <v>753</v>
      </c>
      <c r="N95" s="186">
        <v>24</v>
      </c>
      <c r="O95" s="192">
        <f t="shared" si="9"/>
        <v>0.77</v>
      </c>
      <c r="P95" s="186">
        <v>31</v>
      </c>
      <c r="Q95" s="193">
        <f t="shared" si="7"/>
        <v>1</v>
      </c>
      <c r="V95" s="183">
        <v>14</v>
      </c>
      <c r="W95" s="183">
        <v>33</v>
      </c>
      <c r="X95" s="183">
        <v>17</v>
      </c>
      <c r="Y95" s="183">
        <v>77</v>
      </c>
      <c r="Z95" s="183">
        <v>100</v>
      </c>
    </row>
    <row r="96" spans="1:26" s="183" customFormat="1" ht="15" customHeight="1" x14ac:dyDescent="0.25">
      <c r="A96" s="183" t="s">
        <v>615</v>
      </c>
      <c r="B96" s="184" t="s">
        <v>580</v>
      </c>
      <c r="C96" s="185" t="str">
        <f>VLOOKUP(A96,[2]Sheet1!A:F,3,FALSE)</f>
        <v xml:space="preserve">West Yorkshire and Harrogate </v>
      </c>
      <c r="D96" s="185" t="s">
        <v>353</v>
      </c>
      <c r="E96" s="183" t="s">
        <v>616</v>
      </c>
      <c r="F96" s="183" t="s">
        <v>742</v>
      </c>
      <c r="G96" s="186">
        <v>112</v>
      </c>
      <c r="H96" s="186">
        <v>35</v>
      </c>
      <c r="I96" s="187">
        <f>V96/100</f>
        <v>0.33</v>
      </c>
      <c r="J96" s="186">
        <v>0</v>
      </c>
      <c r="K96" s="190" t="s">
        <v>122</v>
      </c>
      <c r="L96" s="186">
        <v>17</v>
      </c>
      <c r="M96" s="193">
        <f>X96/100</f>
        <v>0.59</v>
      </c>
      <c r="N96" s="186">
        <v>107</v>
      </c>
      <c r="O96" s="193">
        <f t="shared" si="9"/>
        <v>0.96</v>
      </c>
      <c r="P96" s="186">
        <v>100</v>
      </c>
      <c r="Q96" s="193">
        <f t="shared" si="7"/>
        <v>0.89</v>
      </c>
      <c r="V96" s="183">
        <v>33</v>
      </c>
      <c r="W96" s="183" t="s">
        <v>122</v>
      </c>
      <c r="X96" s="183">
        <v>59</v>
      </c>
      <c r="Y96" s="183">
        <v>96</v>
      </c>
      <c r="Z96" s="183">
        <v>89</v>
      </c>
    </row>
    <row r="97" spans="1:26" s="183" customFormat="1" ht="15" customHeight="1" x14ac:dyDescent="0.25">
      <c r="A97" s="183" t="s">
        <v>262</v>
      </c>
      <c r="B97" s="184" t="s">
        <v>580</v>
      </c>
      <c r="C97" s="185" t="str">
        <f>VLOOKUP(A97,[2]Sheet1!A:F,3,FALSE)</f>
        <v xml:space="preserve">West Yorkshire and Harrogate </v>
      </c>
      <c r="D97" s="185" t="s">
        <v>264</v>
      </c>
      <c r="E97" s="183" t="s">
        <v>263</v>
      </c>
      <c r="F97" s="183" t="s">
        <v>742</v>
      </c>
      <c r="G97" s="186">
        <v>192</v>
      </c>
      <c r="H97" s="186">
        <v>50</v>
      </c>
      <c r="I97" s="187">
        <f>V97/100</f>
        <v>0.27</v>
      </c>
      <c r="J97" s="186">
        <v>0</v>
      </c>
      <c r="K97" s="190" t="s">
        <v>122</v>
      </c>
      <c r="L97" s="186">
        <v>9</v>
      </c>
      <c r="M97" s="192">
        <f>X97/100</f>
        <v>0.28999999999999998</v>
      </c>
      <c r="N97" s="186">
        <v>88</v>
      </c>
      <c r="O97" s="188">
        <f t="shared" si="9"/>
        <v>0.46</v>
      </c>
      <c r="P97" s="186">
        <v>34</v>
      </c>
      <c r="Q97" s="192">
        <f t="shared" si="7"/>
        <v>0.18</v>
      </c>
      <c r="V97" s="183">
        <v>27</v>
      </c>
      <c r="W97" s="183" t="s">
        <v>122</v>
      </c>
      <c r="X97" s="183">
        <v>29</v>
      </c>
      <c r="Y97" s="183">
        <v>46</v>
      </c>
      <c r="Z97" s="183">
        <v>18</v>
      </c>
    </row>
    <row r="98" spans="1:26" s="183" customFormat="1" ht="15" customHeight="1" x14ac:dyDescent="0.25">
      <c r="A98" s="183" t="s">
        <v>76</v>
      </c>
      <c r="B98" s="184" t="s">
        <v>809</v>
      </c>
      <c r="C98" s="185" t="str">
        <f>VLOOKUP(A98,[2]Sheet1!A:F,3,FALSE)</f>
        <v xml:space="preserve">Cheshire and Merseryside Health and Care Partnership </v>
      </c>
      <c r="D98" s="185" t="s">
        <v>78</v>
      </c>
      <c r="E98" s="183" t="s">
        <v>77</v>
      </c>
      <c r="F98" s="183" t="s">
        <v>742</v>
      </c>
      <c r="G98" s="186">
        <v>38</v>
      </c>
      <c r="H98" s="186">
        <v>9</v>
      </c>
      <c r="I98" s="187">
        <f>V98/100</f>
        <v>0.31</v>
      </c>
      <c r="J98" s="186">
        <v>0</v>
      </c>
      <c r="K98" s="190" t="s">
        <v>122</v>
      </c>
      <c r="L98" s="186" t="s">
        <v>752</v>
      </c>
      <c r="M98" s="191" t="s">
        <v>753</v>
      </c>
      <c r="N98" s="186">
        <v>37</v>
      </c>
      <c r="O98" s="193">
        <f t="shared" si="9"/>
        <v>0.97</v>
      </c>
      <c r="P98" s="186">
        <v>19</v>
      </c>
      <c r="Q98" s="192">
        <f t="shared" si="7"/>
        <v>0.5</v>
      </c>
      <c r="V98" s="183">
        <v>31</v>
      </c>
      <c r="W98" s="183" t="s">
        <v>122</v>
      </c>
      <c r="X98" s="183">
        <v>33</v>
      </c>
      <c r="Y98" s="183">
        <v>97</v>
      </c>
      <c r="Z98" s="183">
        <v>50</v>
      </c>
    </row>
    <row r="99" spans="1:26" s="183" customFormat="1" ht="15" customHeight="1" x14ac:dyDescent="0.25">
      <c r="A99" s="183" t="s">
        <v>810</v>
      </c>
      <c r="B99" s="184" t="s">
        <v>809</v>
      </c>
      <c r="C99" s="185" t="str">
        <f>VLOOKUP(A99,[2]Sheet1!A:F,3,FALSE)</f>
        <v xml:space="preserve">Cheshire and Merseyside Health and Care Partnership </v>
      </c>
      <c r="D99" s="185" t="s">
        <v>811</v>
      </c>
      <c r="E99" s="183" t="s">
        <v>812</v>
      </c>
      <c r="F99" s="183" t="s">
        <v>742</v>
      </c>
      <c r="G99" s="186">
        <v>12</v>
      </c>
      <c r="H99" s="186" t="s">
        <v>752</v>
      </c>
      <c r="I99" s="191" t="s">
        <v>753</v>
      </c>
      <c r="J99" s="186">
        <v>0</v>
      </c>
      <c r="K99" s="190" t="s">
        <v>122</v>
      </c>
      <c r="L99" s="186">
        <v>0</v>
      </c>
      <c r="M99" s="188">
        <f>X99/100</f>
        <v>0</v>
      </c>
      <c r="N99" s="186">
        <v>5</v>
      </c>
      <c r="O99" s="188">
        <f t="shared" si="9"/>
        <v>0.42</v>
      </c>
      <c r="P99" s="186" t="s">
        <v>752</v>
      </c>
      <c r="Q99" s="191" t="s">
        <v>753</v>
      </c>
      <c r="V99" s="183">
        <v>8</v>
      </c>
      <c r="W99" s="183" t="s">
        <v>122</v>
      </c>
      <c r="X99" s="183">
        <v>0</v>
      </c>
      <c r="Y99" s="183">
        <v>42</v>
      </c>
      <c r="Z99" s="183">
        <v>25</v>
      </c>
    </row>
    <row r="100" spans="1:26" s="183" customFormat="1" ht="15" customHeight="1" x14ac:dyDescent="0.25">
      <c r="A100" s="183" t="s">
        <v>627</v>
      </c>
      <c r="B100" s="184" t="s">
        <v>809</v>
      </c>
      <c r="C100" s="185" t="str">
        <f>VLOOKUP(A100,[2]Sheet1!A:F,3,FALSE)</f>
        <v xml:space="preserve">Cheshire and Merseyside Health and Care Partnership </v>
      </c>
      <c r="D100" s="185" t="s">
        <v>626</v>
      </c>
      <c r="E100" s="183" t="s">
        <v>628</v>
      </c>
      <c r="F100" s="183" t="s">
        <v>742</v>
      </c>
      <c r="G100" s="186">
        <v>21</v>
      </c>
      <c r="H100" s="186" t="s">
        <v>752</v>
      </c>
      <c r="I100" s="191" t="s">
        <v>753</v>
      </c>
      <c r="J100" s="186">
        <v>0</v>
      </c>
      <c r="K100" s="190" t="s">
        <v>122</v>
      </c>
      <c r="L100" s="186">
        <v>0</v>
      </c>
      <c r="M100" s="188">
        <f>X100/100</f>
        <v>0</v>
      </c>
      <c r="N100" s="186" t="s">
        <v>752</v>
      </c>
      <c r="O100" s="191" t="s">
        <v>753</v>
      </c>
      <c r="P100" s="186">
        <v>0</v>
      </c>
      <c r="Q100" s="188">
        <f t="shared" ref="Q100:Q109" si="11">Z100/100</f>
        <v>0</v>
      </c>
      <c r="V100" s="183">
        <v>10</v>
      </c>
      <c r="W100" s="183" t="s">
        <v>122</v>
      </c>
      <c r="X100" s="183">
        <v>0</v>
      </c>
      <c r="Y100" s="183">
        <v>10</v>
      </c>
      <c r="Z100" s="183">
        <v>0</v>
      </c>
    </row>
    <row r="101" spans="1:26" s="183" customFormat="1" ht="15" customHeight="1" x14ac:dyDescent="0.25">
      <c r="A101" s="183" t="s">
        <v>187</v>
      </c>
      <c r="B101" s="184" t="s">
        <v>809</v>
      </c>
      <c r="C101" s="185" t="str">
        <f>VLOOKUP(A101,[2]Sheet1!A:F,3,FALSE)</f>
        <v xml:space="preserve">Cheshire and Merseyside Health and Care Partnership </v>
      </c>
      <c r="D101" s="185" t="s">
        <v>189</v>
      </c>
      <c r="E101" s="183" t="s">
        <v>188</v>
      </c>
      <c r="F101" s="183" t="s">
        <v>742</v>
      </c>
      <c r="G101" s="186">
        <v>43</v>
      </c>
      <c r="H101" s="186">
        <v>11</v>
      </c>
      <c r="I101" s="187">
        <f t="shared" ref="I101:I114" si="12">V101/100</f>
        <v>0.28000000000000003</v>
      </c>
      <c r="J101" s="186">
        <v>0</v>
      </c>
      <c r="K101" s="190" t="s">
        <v>122</v>
      </c>
      <c r="L101" s="186" t="s">
        <v>752</v>
      </c>
      <c r="M101" s="191" t="s">
        <v>753</v>
      </c>
      <c r="N101" s="186">
        <v>9</v>
      </c>
      <c r="O101" s="188">
        <f t="shared" ref="O101:O156" si="13">Y101/100</f>
        <v>0.21</v>
      </c>
      <c r="P101" s="186">
        <v>7</v>
      </c>
      <c r="Q101" s="192">
        <f t="shared" si="11"/>
        <v>0.16</v>
      </c>
      <c r="V101" s="183">
        <v>28</v>
      </c>
      <c r="W101" s="183" t="s">
        <v>122</v>
      </c>
      <c r="X101" s="183">
        <v>17</v>
      </c>
      <c r="Y101" s="183">
        <v>21</v>
      </c>
      <c r="Z101" s="183">
        <v>16</v>
      </c>
    </row>
    <row r="102" spans="1:26" s="183" customFormat="1" ht="15" customHeight="1" x14ac:dyDescent="0.25">
      <c r="A102" s="183" t="s">
        <v>813</v>
      </c>
      <c r="B102" s="184" t="s">
        <v>809</v>
      </c>
      <c r="C102" s="185" t="str">
        <f>VLOOKUP(A102,[2]Sheet1!A:F,3,FALSE)</f>
        <v xml:space="preserve">Cheshire and Merseyside Health and Care Partnership </v>
      </c>
      <c r="D102" s="185" t="s">
        <v>359</v>
      </c>
      <c r="E102" s="183" t="s">
        <v>814</v>
      </c>
      <c r="F102" s="183" t="s">
        <v>742</v>
      </c>
      <c r="G102" s="186">
        <v>64</v>
      </c>
      <c r="H102" s="186">
        <v>28</v>
      </c>
      <c r="I102" s="194">
        <f t="shared" si="12"/>
        <v>0.51</v>
      </c>
      <c r="J102" s="186">
        <v>0</v>
      </c>
      <c r="K102" s="190" t="s">
        <v>122</v>
      </c>
      <c r="L102" s="186" t="s">
        <v>752</v>
      </c>
      <c r="M102" s="191" t="s">
        <v>753</v>
      </c>
      <c r="N102" s="186">
        <v>34</v>
      </c>
      <c r="O102" s="192">
        <f t="shared" si="13"/>
        <v>0.53</v>
      </c>
      <c r="P102" s="186">
        <v>15</v>
      </c>
      <c r="Q102" s="192">
        <f t="shared" si="11"/>
        <v>0.23</v>
      </c>
      <c r="V102" s="183">
        <v>51</v>
      </c>
      <c r="W102" s="183" t="s">
        <v>122</v>
      </c>
      <c r="X102" s="183">
        <v>20</v>
      </c>
      <c r="Y102" s="183">
        <v>53</v>
      </c>
      <c r="Z102" s="183">
        <v>23</v>
      </c>
    </row>
    <row r="103" spans="1:26" s="183" customFormat="1" ht="15" customHeight="1" x14ac:dyDescent="0.25">
      <c r="A103" s="183" t="s">
        <v>418</v>
      </c>
      <c r="B103" s="184" t="s">
        <v>809</v>
      </c>
      <c r="C103" s="185" t="str">
        <f>VLOOKUP(A103,[2]Sheet1!A:F,3,FALSE)</f>
        <v xml:space="preserve">Cheshire and Merseyside Health and Care Partnership </v>
      </c>
      <c r="D103" s="185" t="s">
        <v>420</v>
      </c>
      <c r="E103" s="183" t="s">
        <v>419</v>
      </c>
      <c r="F103" s="183" t="s">
        <v>742</v>
      </c>
      <c r="G103" s="186">
        <v>110</v>
      </c>
      <c r="H103" s="186">
        <v>44</v>
      </c>
      <c r="I103" s="194">
        <f t="shared" si="12"/>
        <v>0.42</v>
      </c>
      <c r="J103" s="186">
        <v>0</v>
      </c>
      <c r="K103" s="190" t="s">
        <v>122</v>
      </c>
      <c r="L103" s="186" t="s">
        <v>752</v>
      </c>
      <c r="M103" s="191" t="s">
        <v>753</v>
      </c>
      <c r="N103" s="186">
        <v>38</v>
      </c>
      <c r="O103" s="188">
        <f t="shared" si="13"/>
        <v>0.35</v>
      </c>
      <c r="P103" s="186">
        <v>27</v>
      </c>
      <c r="Q103" s="192">
        <f t="shared" si="11"/>
        <v>0.25</v>
      </c>
      <c r="V103" s="183">
        <v>42</v>
      </c>
      <c r="W103" s="183" t="s">
        <v>122</v>
      </c>
      <c r="X103" s="183">
        <v>10</v>
      </c>
      <c r="Y103" s="183">
        <v>35</v>
      </c>
      <c r="Z103" s="183">
        <v>25</v>
      </c>
    </row>
    <row r="104" spans="1:26" s="183" customFormat="1" ht="15" customHeight="1" x14ac:dyDescent="0.25">
      <c r="A104" s="183" t="s">
        <v>405</v>
      </c>
      <c r="B104" s="184" t="s">
        <v>809</v>
      </c>
      <c r="C104" s="185" t="str">
        <f>VLOOKUP(A104,[2]Sheet1!A:F,3,FALSE)</f>
        <v xml:space="preserve">Cheshire and Merseyside Health and Care Partnership </v>
      </c>
      <c r="D104" s="185" t="s">
        <v>407</v>
      </c>
      <c r="E104" s="183" t="s">
        <v>406</v>
      </c>
      <c r="F104" s="183" t="s">
        <v>742</v>
      </c>
      <c r="G104" s="186">
        <v>35</v>
      </c>
      <c r="H104" s="186">
        <v>17</v>
      </c>
      <c r="I104" s="194">
        <f t="shared" si="12"/>
        <v>0.49</v>
      </c>
      <c r="J104" s="186">
        <v>0</v>
      </c>
      <c r="K104" s="190" t="s">
        <v>122</v>
      </c>
      <c r="L104" s="186">
        <v>0</v>
      </c>
      <c r="M104" s="188">
        <f>X104/100</f>
        <v>0</v>
      </c>
      <c r="N104" s="186">
        <v>24</v>
      </c>
      <c r="O104" s="192">
        <f t="shared" si="13"/>
        <v>0.69</v>
      </c>
      <c r="P104" s="186">
        <v>0</v>
      </c>
      <c r="Q104" s="188">
        <f t="shared" si="11"/>
        <v>0</v>
      </c>
      <c r="V104" s="183">
        <v>49</v>
      </c>
      <c r="W104" s="183" t="s">
        <v>122</v>
      </c>
      <c r="X104" s="183">
        <v>0</v>
      </c>
      <c r="Y104" s="183">
        <v>69</v>
      </c>
      <c r="Z104" s="183">
        <v>0</v>
      </c>
    </row>
    <row r="105" spans="1:26" s="183" customFormat="1" ht="15" customHeight="1" x14ac:dyDescent="0.25">
      <c r="A105" s="183" t="s">
        <v>424</v>
      </c>
      <c r="B105" s="184" t="s">
        <v>809</v>
      </c>
      <c r="C105" s="185" t="str">
        <f>VLOOKUP(A105,[2]Sheet1!A:F,3,FALSE)</f>
        <v xml:space="preserve">Cheshire and Merseyside Health and Care Partnership </v>
      </c>
      <c r="D105" s="185" t="s">
        <v>426</v>
      </c>
      <c r="E105" s="183" t="s">
        <v>425</v>
      </c>
      <c r="F105" s="183" t="s">
        <v>742</v>
      </c>
      <c r="G105" s="186">
        <v>95</v>
      </c>
      <c r="H105" s="186">
        <v>37</v>
      </c>
      <c r="I105" s="194">
        <f t="shared" si="12"/>
        <v>0.46</v>
      </c>
      <c r="J105" s="186" t="s">
        <v>752</v>
      </c>
      <c r="K105" s="193">
        <f>W105/100</f>
        <v>1</v>
      </c>
      <c r="L105" s="186">
        <v>5</v>
      </c>
      <c r="M105" s="192">
        <f>X105/100</f>
        <v>0.22</v>
      </c>
      <c r="N105" s="186">
        <v>51</v>
      </c>
      <c r="O105" s="192">
        <f t="shared" si="13"/>
        <v>0.54</v>
      </c>
      <c r="P105" s="186">
        <v>43</v>
      </c>
      <c r="Q105" s="192">
        <f t="shared" si="11"/>
        <v>0.45</v>
      </c>
      <c r="V105" s="183">
        <v>46</v>
      </c>
      <c r="W105" s="183">
        <v>100</v>
      </c>
      <c r="X105" s="183">
        <v>22</v>
      </c>
      <c r="Y105" s="183">
        <v>54</v>
      </c>
      <c r="Z105" s="183">
        <v>45</v>
      </c>
    </row>
    <row r="106" spans="1:26" s="183" customFormat="1" ht="15" customHeight="1" x14ac:dyDescent="0.25">
      <c r="A106" s="183" t="s">
        <v>33</v>
      </c>
      <c r="B106" s="184" t="s">
        <v>809</v>
      </c>
      <c r="C106" s="185" t="str">
        <f>VLOOKUP(A106,[2]Sheet1!A:F,3,FALSE)</f>
        <v xml:space="preserve">Greater Manchester Health and Social Care Partnership </v>
      </c>
      <c r="D106" s="185" t="s">
        <v>35</v>
      </c>
      <c r="E106" s="183" t="s">
        <v>34</v>
      </c>
      <c r="F106" s="183" t="s">
        <v>742</v>
      </c>
      <c r="G106" s="186">
        <v>198</v>
      </c>
      <c r="H106" s="186">
        <v>65</v>
      </c>
      <c r="I106" s="187">
        <f t="shared" si="12"/>
        <v>0.34</v>
      </c>
      <c r="J106" s="186">
        <v>0</v>
      </c>
      <c r="K106" s="190" t="s">
        <v>122</v>
      </c>
      <c r="L106" s="186">
        <v>19</v>
      </c>
      <c r="M106" s="192">
        <f>X106/100</f>
        <v>0.45</v>
      </c>
      <c r="N106" s="186">
        <v>165</v>
      </c>
      <c r="O106" s="193">
        <f t="shared" si="13"/>
        <v>0.83</v>
      </c>
      <c r="P106" s="186">
        <v>45</v>
      </c>
      <c r="Q106" s="192">
        <f t="shared" si="11"/>
        <v>0.23</v>
      </c>
      <c r="V106" s="183">
        <v>34</v>
      </c>
      <c r="W106" s="183" t="s">
        <v>122</v>
      </c>
      <c r="X106" s="183">
        <v>45</v>
      </c>
      <c r="Y106" s="183">
        <v>83</v>
      </c>
      <c r="Z106" s="183">
        <v>23</v>
      </c>
    </row>
    <row r="107" spans="1:26" s="183" customFormat="1" ht="15" customHeight="1" x14ac:dyDescent="0.25">
      <c r="A107" s="183" t="s">
        <v>815</v>
      </c>
      <c r="B107" s="184" t="s">
        <v>809</v>
      </c>
      <c r="C107" s="185" t="str">
        <f>VLOOKUP(A107,[2]Sheet1!A:F,3,FALSE)</f>
        <v xml:space="preserve">Greater Manchester Health and Social Care Partnership </v>
      </c>
      <c r="D107" s="185" t="s">
        <v>215</v>
      </c>
      <c r="E107" s="183" t="s">
        <v>816</v>
      </c>
      <c r="F107" s="183" t="s">
        <v>742</v>
      </c>
      <c r="G107" s="186">
        <v>205</v>
      </c>
      <c r="H107" s="186">
        <v>69</v>
      </c>
      <c r="I107" s="187">
        <f t="shared" si="12"/>
        <v>0.37</v>
      </c>
      <c r="J107" s="186" t="s">
        <v>752</v>
      </c>
      <c r="K107" s="193">
        <f>W107/100</f>
        <v>1</v>
      </c>
      <c r="L107" s="186">
        <v>10</v>
      </c>
      <c r="M107" s="193">
        <f>X107/100</f>
        <v>0.67</v>
      </c>
      <c r="N107" s="186">
        <v>138</v>
      </c>
      <c r="O107" s="192">
        <f t="shared" si="13"/>
        <v>0.68</v>
      </c>
      <c r="P107" s="186">
        <v>47</v>
      </c>
      <c r="Q107" s="192">
        <f t="shared" si="11"/>
        <v>0.23</v>
      </c>
      <c r="V107" s="183">
        <v>37</v>
      </c>
      <c r="W107" s="183">
        <v>100</v>
      </c>
      <c r="X107" s="183">
        <v>67</v>
      </c>
      <c r="Y107" s="183">
        <v>68</v>
      </c>
      <c r="Z107" s="183">
        <v>23</v>
      </c>
    </row>
    <row r="108" spans="1:26" s="183" customFormat="1" ht="15" customHeight="1" x14ac:dyDescent="0.25">
      <c r="A108" s="183" t="s">
        <v>442</v>
      </c>
      <c r="B108" s="184" t="s">
        <v>809</v>
      </c>
      <c r="C108" s="185" t="str">
        <f>VLOOKUP(A108,[2]Sheet1!A:F,3,FALSE)</f>
        <v xml:space="preserve">Greater Manchester Health and Social Care Partnership </v>
      </c>
      <c r="D108" s="185" t="s">
        <v>215</v>
      </c>
      <c r="E108" s="183" t="s">
        <v>443</v>
      </c>
      <c r="F108" s="183" t="s">
        <v>742</v>
      </c>
      <c r="G108" s="186">
        <v>66</v>
      </c>
      <c r="H108" s="186">
        <v>41</v>
      </c>
      <c r="I108" s="194">
        <f t="shared" si="12"/>
        <v>0.76</v>
      </c>
      <c r="J108" s="186">
        <v>0</v>
      </c>
      <c r="K108" s="188">
        <f>W108/100</f>
        <v>0</v>
      </c>
      <c r="L108" s="186">
        <v>7</v>
      </c>
      <c r="M108" s="192">
        <f>X108/100</f>
        <v>0.44</v>
      </c>
      <c r="N108" s="186">
        <v>50</v>
      </c>
      <c r="O108" s="192">
        <f t="shared" si="13"/>
        <v>0.76</v>
      </c>
      <c r="P108" s="186">
        <v>58</v>
      </c>
      <c r="Q108" s="193">
        <f t="shared" si="11"/>
        <v>0.88</v>
      </c>
      <c r="V108" s="183">
        <v>76</v>
      </c>
      <c r="W108" s="183">
        <v>0</v>
      </c>
      <c r="X108" s="183">
        <v>44</v>
      </c>
      <c r="Y108" s="183">
        <v>76</v>
      </c>
      <c r="Z108" s="183">
        <v>88</v>
      </c>
    </row>
    <row r="109" spans="1:26" s="183" customFormat="1" ht="15" customHeight="1" x14ac:dyDescent="0.25">
      <c r="A109" s="183" t="s">
        <v>227</v>
      </c>
      <c r="B109" s="184" t="s">
        <v>809</v>
      </c>
      <c r="C109" s="185" t="str">
        <f>VLOOKUP(A109,[2]Sheet1!A:F,3,FALSE)</f>
        <v xml:space="preserve">Greater Manchester Health and Social Care Partnership </v>
      </c>
      <c r="D109" s="185" t="s">
        <v>57</v>
      </c>
      <c r="E109" s="183" t="s">
        <v>228</v>
      </c>
      <c r="F109" s="183" t="s">
        <v>742</v>
      </c>
      <c r="G109" s="186">
        <v>132</v>
      </c>
      <c r="H109" s="186">
        <v>32</v>
      </c>
      <c r="I109" s="187">
        <f t="shared" si="12"/>
        <v>0.25</v>
      </c>
      <c r="J109" s="186">
        <v>0</v>
      </c>
      <c r="K109" s="190" t="s">
        <v>122</v>
      </c>
      <c r="L109" s="186" t="s">
        <v>752</v>
      </c>
      <c r="M109" s="191" t="s">
        <v>753</v>
      </c>
      <c r="N109" s="186">
        <v>113</v>
      </c>
      <c r="O109" s="193">
        <f t="shared" si="13"/>
        <v>0.86</v>
      </c>
      <c r="P109" s="186">
        <v>0</v>
      </c>
      <c r="Q109" s="188">
        <f t="shared" si="11"/>
        <v>0</v>
      </c>
      <c r="V109" s="183">
        <v>25</v>
      </c>
      <c r="W109" s="183" t="s">
        <v>122</v>
      </c>
      <c r="X109" s="183">
        <v>17</v>
      </c>
      <c r="Y109" s="183">
        <v>86</v>
      </c>
      <c r="Z109" s="183">
        <v>0</v>
      </c>
    </row>
    <row r="110" spans="1:26" s="183" customFormat="1" ht="15" customHeight="1" x14ac:dyDescent="0.25">
      <c r="A110" s="183" t="s">
        <v>249</v>
      </c>
      <c r="B110" s="184" t="s">
        <v>809</v>
      </c>
      <c r="C110" s="185" t="str">
        <f>VLOOKUP(A110,[2]Sheet1!A:F,3,FALSE)</f>
        <v xml:space="preserve">Greater Manchester Health and Social Care Partnership </v>
      </c>
      <c r="D110" s="185" t="s">
        <v>57</v>
      </c>
      <c r="E110" s="183" t="s">
        <v>250</v>
      </c>
      <c r="F110" s="183" t="s">
        <v>742</v>
      </c>
      <c r="G110" s="186">
        <v>326</v>
      </c>
      <c r="H110" s="186">
        <v>81</v>
      </c>
      <c r="I110" s="187">
        <f t="shared" si="12"/>
        <v>0.32</v>
      </c>
      <c r="J110" s="186" t="s">
        <v>752</v>
      </c>
      <c r="K110" s="191" t="s">
        <v>753</v>
      </c>
      <c r="L110" s="186">
        <v>6</v>
      </c>
      <c r="M110" s="192">
        <f>X110/100</f>
        <v>0.18</v>
      </c>
      <c r="N110" s="186">
        <v>23</v>
      </c>
      <c r="O110" s="188">
        <f t="shared" si="13"/>
        <v>7.0000000000000007E-2</v>
      </c>
      <c r="P110" s="186" t="s">
        <v>752</v>
      </c>
      <c r="Q110" s="191" t="s">
        <v>753</v>
      </c>
      <c r="V110" s="183">
        <v>32</v>
      </c>
      <c r="W110" s="183">
        <v>33</v>
      </c>
      <c r="X110" s="183">
        <v>18</v>
      </c>
      <c r="Y110" s="183">
        <v>7</v>
      </c>
      <c r="Z110" s="183">
        <v>1</v>
      </c>
    </row>
    <row r="111" spans="1:26" s="183" customFormat="1" ht="15" customHeight="1" x14ac:dyDescent="0.25">
      <c r="A111" s="183" t="s">
        <v>817</v>
      </c>
      <c r="B111" s="184" t="s">
        <v>809</v>
      </c>
      <c r="C111" s="185" t="str">
        <f>VLOOKUP(A111,[2]Sheet1!A:F,3,FALSE)</f>
        <v xml:space="preserve">Greater Manchester Health and Social Care Partnership </v>
      </c>
      <c r="D111" s="185" t="s">
        <v>57</v>
      </c>
      <c r="E111" s="183" t="s">
        <v>818</v>
      </c>
      <c r="F111" s="183" t="s">
        <v>742</v>
      </c>
      <c r="G111" s="186">
        <v>59</v>
      </c>
      <c r="H111" s="186">
        <v>29</v>
      </c>
      <c r="I111" s="194">
        <f t="shared" si="12"/>
        <v>0.53</v>
      </c>
      <c r="J111" s="186">
        <v>0</v>
      </c>
      <c r="K111" s="190" t="s">
        <v>122</v>
      </c>
      <c r="L111" s="186">
        <v>0</v>
      </c>
      <c r="M111" s="188">
        <f>X111/100</f>
        <v>0</v>
      </c>
      <c r="N111" s="186">
        <v>21</v>
      </c>
      <c r="O111" s="188">
        <f t="shared" si="13"/>
        <v>0.43</v>
      </c>
      <c r="P111" s="186">
        <v>49</v>
      </c>
      <c r="Q111" s="193">
        <f>Z111/100</f>
        <v>1</v>
      </c>
      <c r="V111" s="183">
        <v>53</v>
      </c>
      <c r="W111" s="183" t="s">
        <v>122</v>
      </c>
      <c r="X111" s="183">
        <v>0</v>
      </c>
      <c r="Y111" s="183">
        <v>43</v>
      </c>
      <c r="Z111" s="183">
        <v>100</v>
      </c>
    </row>
    <row r="112" spans="1:26" s="183" customFormat="1" ht="15" customHeight="1" x14ac:dyDescent="0.25">
      <c r="A112" s="183" t="s">
        <v>346</v>
      </c>
      <c r="B112" s="184" t="s">
        <v>809</v>
      </c>
      <c r="C112" s="185" t="str">
        <f>VLOOKUP(A112,[2]Sheet1!A:F,3,FALSE)</f>
        <v xml:space="preserve">Greater Manchester Health and Social Care Partnership </v>
      </c>
      <c r="D112" s="185" t="s">
        <v>348</v>
      </c>
      <c r="E112" s="183" t="s">
        <v>347</v>
      </c>
      <c r="F112" s="183" t="s">
        <v>742</v>
      </c>
      <c r="G112" s="186">
        <v>98</v>
      </c>
      <c r="H112" s="186">
        <v>17</v>
      </c>
      <c r="I112" s="189">
        <f t="shared" si="12"/>
        <v>0.22</v>
      </c>
      <c r="J112" s="186" t="s">
        <v>752</v>
      </c>
      <c r="K112" s="191" t="s">
        <v>753</v>
      </c>
      <c r="L112" s="186" t="s">
        <v>752</v>
      </c>
      <c r="M112" s="191" t="s">
        <v>753</v>
      </c>
      <c r="N112" s="186">
        <v>43</v>
      </c>
      <c r="O112" s="188">
        <f t="shared" si="13"/>
        <v>0.44</v>
      </c>
      <c r="P112" s="186">
        <v>43</v>
      </c>
      <c r="Q112" s="192">
        <f>Z112/100</f>
        <v>0.44</v>
      </c>
      <c r="V112" s="183">
        <v>22</v>
      </c>
      <c r="W112" s="183">
        <v>50</v>
      </c>
      <c r="X112" s="183">
        <v>15</v>
      </c>
      <c r="Y112" s="183">
        <v>44</v>
      </c>
      <c r="Z112" s="183">
        <v>44</v>
      </c>
    </row>
    <row r="113" spans="1:26" s="183" customFormat="1" ht="15" customHeight="1" x14ac:dyDescent="0.25">
      <c r="A113" s="183" t="s">
        <v>377</v>
      </c>
      <c r="B113" s="184" t="s">
        <v>809</v>
      </c>
      <c r="C113" s="185" t="str">
        <f>VLOOKUP(A113,[2]Sheet1!A:F,3,FALSE)</f>
        <v xml:space="preserve">Greater Manchester Health and Social Care Partnership </v>
      </c>
      <c r="D113" s="185" t="s">
        <v>379</v>
      </c>
      <c r="E113" s="183" t="s">
        <v>378</v>
      </c>
      <c r="F113" s="183" t="s">
        <v>742</v>
      </c>
      <c r="G113" s="186">
        <v>209</v>
      </c>
      <c r="H113" s="186">
        <v>64</v>
      </c>
      <c r="I113" s="187">
        <f t="shared" si="12"/>
        <v>0.35</v>
      </c>
      <c r="J113" s="186">
        <v>0</v>
      </c>
      <c r="K113" s="190" t="s">
        <v>122</v>
      </c>
      <c r="L113" s="186">
        <v>5</v>
      </c>
      <c r="M113" s="192">
        <f>X113/100</f>
        <v>0.18</v>
      </c>
      <c r="N113" s="186">
        <v>118</v>
      </c>
      <c r="O113" s="192">
        <f t="shared" si="13"/>
        <v>0.56000000000000005</v>
      </c>
      <c r="P113" s="186">
        <v>22</v>
      </c>
      <c r="Q113" s="188">
        <f>Z113/100</f>
        <v>0.11</v>
      </c>
      <c r="V113" s="183">
        <v>35</v>
      </c>
      <c r="W113" s="183" t="s">
        <v>122</v>
      </c>
      <c r="X113" s="183">
        <v>18</v>
      </c>
      <c r="Y113" s="183">
        <v>56</v>
      </c>
      <c r="Z113" s="183">
        <v>11</v>
      </c>
    </row>
    <row r="114" spans="1:26" s="183" customFormat="1" ht="15" customHeight="1" x14ac:dyDescent="0.25">
      <c r="A114" s="183" t="s">
        <v>6</v>
      </c>
      <c r="B114" s="184" t="s">
        <v>809</v>
      </c>
      <c r="C114" s="185" t="str">
        <f>VLOOKUP(A114,[2]Sheet1!A:F,3,FALSE)</f>
        <v xml:space="preserve">Greater Manchester Health and Social Care Partnership </v>
      </c>
      <c r="D114" s="185" t="s">
        <v>8</v>
      </c>
      <c r="E114" s="183" t="s">
        <v>7</v>
      </c>
      <c r="F114" s="183" t="s">
        <v>742</v>
      </c>
      <c r="G114" s="186">
        <v>39</v>
      </c>
      <c r="H114" s="186">
        <v>10</v>
      </c>
      <c r="I114" s="187">
        <f t="shared" si="12"/>
        <v>0.28999999999999998</v>
      </c>
      <c r="J114" s="186">
        <v>0</v>
      </c>
      <c r="K114" s="190" t="s">
        <v>122</v>
      </c>
      <c r="L114" s="186">
        <v>0</v>
      </c>
      <c r="M114" s="188">
        <f>X114/100</f>
        <v>0</v>
      </c>
      <c r="N114" s="186">
        <v>8</v>
      </c>
      <c r="O114" s="188">
        <f t="shared" si="13"/>
        <v>0.22</v>
      </c>
      <c r="P114" s="186" t="s">
        <v>752</v>
      </c>
      <c r="Q114" s="191" t="s">
        <v>753</v>
      </c>
      <c r="V114" s="183">
        <v>29</v>
      </c>
      <c r="W114" s="183" t="s">
        <v>122</v>
      </c>
      <c r="X114" s="183">
        <v>0</v>
      </c>
      <c r="Y114" s="183">
        <v>22</v>
      </c>
      <c r="Z114" s="183">
        <v>3</v>
      </c>
    </row>
    <row r="115" spans="1:26" s="183" customFormat="1" ht="15" customHeight="1" x14ac:dyDescent="0.25">
      <c r="A115" s="183" t="s">
        <v>396</v>
      </c>
      <c r="B115" s="184" t="s">
        <v>809</v>
      </c>
      <c r="C115" s="185" t="str">
        <f>VLOOKUP(A115,[2]Sheet1!A:F,3,FALSE)</f>
        <v xml:space="preserve">Lancashire and South Cumbria </v>
      </c>
      <c r="D115" s="185" t="s">
        <v>398</v>
      </c>
      <c r="E115" s="183" t="s">
        <v>397</v>
      </c>
      <c r="F115" s="183" t="s">
        <v>742</v>
      </c>
      <c r="G115" s="186">
        <v>17</v>
      </c>
      <c r="H115" s="186" t="s">
        <v>752</v>
      </c>
      <c r="I115" s="191" t="s">
        <v>753</v>
      </c>
      <c r="J115" s="186">
        <v>0</v>
      </c>
      <c r="K115" s="190" t="s">
        <v>122</v>
      </c>
      <c r="L115" s="186">
        <v>0</v>
      </c>
      <c r="M115" s="188">
        <v>0</v>
      </c>
      <c r="N115" s="186">
        <v>6</v>
      </c>
      <c r="O115" s="188">
        <f t="shared" si="13"/>
        <v>0.35</v>
      </c>
      <c r="P115" s="186" t="s">
        <v>752</v>
      </c>
      <c r="Q115" s="191" t="s">
        <v>753</v>
      </c>
      <c r="V115" s="183">
        <v>23</v>
      </c>
      <c r="W115" s="183" t="s">
        <v>122</v>
      </c>
      <c r="X115" s="183" t="s">
        <v>122</v>
      </c>
      <c r="Y115" s="183">
        <v>35</v>
      </c>
      <c r="Z115" s="183">
        <v>12</v>
      </c>
    </row>
    <row r="116" spans="1:26" s="183" customFormat="1" ht="15" customHeight="1" x14ac:dyDescent="0.25">
      <c r="A116" s="183" t="s">
        <v>24</v>
      </c>
      <c r="B116" s="184" t="s">
        <v>809</v>
      </c>
      <c r="C116" s="185" t="str">
        <f>VLOOKUP(A116,[2]Sheet1!A:F,3,FALSE)</f>
        <v xml:space="preserve">Lancashire and South Cumbria </v>
      </c>
      <c r="D116" s="185" t="s">
        <v>26</v>
      </c>
      <c r="E116" s="183" t="s">
        <v>25</v>
      </c>
      <c r="F116" s="183" t="s">
        <v>742</v>
      </c>
      <c r="G116" s="186">
        <v>217</v>
      </c>
      <c r="H116" s="186">
        <v>73</v>
      </c>
      <c r="I116" s="187">
        <f t="shared" ref="I116:I127" si="14">V116/100</f>
        <v>0.37</v>
      </c>
      <c r="J116" s="186">
        <v>0</v>
      </c>
      <c r="K116" s="190" t="s">
        <v>122</v>
      </c>
      <c r="L116" s="186">
        <v>12</v>
      </c>
      <c r="M116" s="192">
        <f>X116/100</f>
        <v>0.24</v>
      </c>
      <c r="N116" s="186">
        <v>84</v>
      </c>
      <c r="O116" s="188">
        <f t="shared" si="13"/>
        <v>0.39</v>
      </c>
      <c r="P116" s="186">
        <v>179</v>
      </c>
      <c r="Q116" s="193">
        <f t="shared" ref="Q116:Q126" si="15">Z116/100</f>
        <v>0.83</v>
      </c>
      <c r="V116" s="183">
        <v>37</v>
      </c>
      <c r="W116" s="183" t="s">
        <v>122</v>
      </c>
      <c r="X116" s="183">
        <v>24</v>
      </c>
      <c r="Y116" s="183">
        <v>39</v>
      </c>
      <c r="Z116" s="183">
        <v>83</v>
      </c>
    </row>
    <row r="117" spans="1:26" s="183" customFormat="1" ht="15" customHeight="1" x14ac:dyDescent="0.25">
      <c r="A117" s="183" t="s">
        <v>310</v>
      </c>
      <c r="B117" s="184" t="s">
        <v>809</v>
      </c>
      <c r="C117" s="185" t="str">
        <f>VLOOKUP(A117,[2]Sheet1!A:F,3,FALSE)</f>
        <v xml:space="preserve">Lancashire and South Cumbria </v>
      </c>
      <c r="D117" s="185" t="s">
        <v>72</v>
      </c>
      <c r="E117" s="183" t="s">
        <v>311</v>
      </c>
      <c r="F117" s="183" t="s">
        <v>742</v>
      </c>
      <c r="G117" s="186">
        <v>86</v>
      </c>
      <c r="H117" s="186">
        <v>19</v>
      </c>
      <c r="I117" s="187">
        <f t="shared" si="14"/>
        <v>0.25</v>
      </c>
      <c r="J117" s="186" t="s">
        <v>752</v>
      </c>
      <c r="K117" s="193">
        <f>W117/100</f>
        <v>1</v>
      </c>
      <c r="L117" s="186">
        <v>6</v>
      </c>
      <c r="M117" s="193">
        <f>X117/100</f>
        <v>0.75</v>
      </c>
      <c r="N117" s="186">
        <v>37</v>
      </c>
      <c r="O117" s="188">
        <f t="shared" si="13"/>
        <v>0.44</v>
      </c>
      <c r="P117" s="186">
        <v>46</v>
      </c>
      <c r="Q117" s="192">
        <f t="shared" si="15"/>
        <v>0.54</v>
      </c>
      <c r="V117" s="183">
        <v>25</v>
      </c>
      <c r="W117" s="183">
        <v>100</v>
      </c>
      <c r="X117" s="183">
        <v>75</v>
      </c>
      <c r="Y117" s="183">
        <v>44</v>
      </c>
      <c r="Z117" s="183">
        <v>54</v>
      </c>
    </row>
    <row r="118" spans="1:26" s="183" customFormat="1" ht="15" customHeight="1" x14ac:dyDescent="0.25">
      <c r="A118" s="183" t="s">
        <v>116</v>
      </c>
      <c r="B118" s="184" t="s">
        <v>809</v>
      </c>
      <c r="C118" s="185" t="str">
        <f>VLOOKUP(A118,[2]Sheet1!A:F,3,FALSE)</f>
        <v xml:space="preserve">Lancashire and South Cumbria </v>
      </c>
      <c r="D118" s="185" t="s">
        <v>118</v>
      </c>
      <c r="E118" s="183" t="s">
        <v>117</v>
      </c>
      <c r="F118" s="183" t="s">
        <v>742</v>
      </c>
      <c r="G118" s="186">
        <v>42</v>
      </c>
      <c r="H118" s="186">
        <v>15</v>
      </c>
      <c r="I118" s="187">
        <f t="shared" si="14"/>
        <v>0.37</v>
      </c>
      <c r="J118" s="186">
        <v>0</v>
      </c>
      <c r="K118" s="190" t="s">
        <v>122</v>
      </c>
      <c r="L118" s="186">
        <v>6</v>
      </c>
      <c r="M118" s="193">
        <f>X118/100</f>
        <v>0.55000000000000004</v>
      </c>
      <c r="N118" s="186">
        <v>39</v>
      </c>
      <c r="O118" s="193">
        <f t="shared" si="13"/>
        <v>0.93</v>
      </c>
      <c r="P118" s="186">
        <v>33</v>
      </c>
      <c r="Q118" s="193">
        <f t="shared" si="15"/>
        <v>0.79</v>
      </c>
      <c r="V118" s="183">
        <v>37</v>
      </c>
      <c r="W118" s="183" t="s">
        <v>122</v>
      </c>
      <c r="X118" s="183">
        <v>55</v>
      </c>
      <c r="Y118" s="183">
        <v>93</v>
      </c>
      <c r="Z118" s="183">
        <v>79</v>
      </c>
    </row>
    <row r="119" spans="1:26" s="183" customFormat="1" ht="15" customHeight="1" x14ac:dyDescent="0.25">
      <c r="A119" s="183" t="s">
        <v>303</v>
      </c>
      <c r="B119" s="184" t="s">
        <v>809</v>
      </c>
      <c r="C119" s="185" t="str">
        <f>VLOOKUP(A119,[2]Sheet1!A:F,3,FALSE)</f>
        <v xml:space="preserve">Lancashire and South Cumbria </v>
      </c>
      <c r="D119" s="185" t="s">
        <v>118</v>
      </c>
      <c r="E119" s="183" t="s">
        <v>304</v>
      </c>
      <c r="F119" s="183" t="s">
        <v>742</v>
      </c>
      <c r="G119" s="186">
        <v>48</v>
      </c>
      <c r="H119" s="186">
        <v>9</v>
      </c>
      <c r="I119" s="187">
        <f t="shared" si="14"/>
        <v>0.23</v>
      </c>
      <c r="J119" s="186">
        <v>0</v>
      </c>
      <c r="K119" s="190" t="s">
        <v>122</v>
      </c>
      <c r="L119" s="186" t="s">
        <v>752</v>
      </c>
      <c r="M119" s="191" t="s">
        <v>753</v>
      </c>
      <c r="N119" s="186">
        <v>41</v>
      </c>
      <c r="O119" s="193">
        <f t="shared" si="13"/>
        <v>0.85</v>
      </c>
      <c r="P119" s="186">
        <v>43</v>
      </c>
      <c r="Q119" s="193">
        <f t="shared" si="15"/>
        <v>0.9</v>
      </c>
      <c r="V119" s="183">
        <v>23</v>
      </c>
      <c r="W119" s="183" t="s">
        <v>122</v>
      </c>
      <c r="X119" s="183">
        <v>33</v>
      </c>
      <c r="Y119" s="183">
        <v>85</v>
      </c>
      <c r="Z119" s="183">
        <v>90</v>
      </c>
    </row>
    <row r="120" spans="1:26" s="183" customFormat="1" ht="15" customHeight="1" x14ac:dyDescent="0.25">
      <c r="A120" s="183" t="s">
        <v>354</v>
      </c>
      <c r="B120" s="184" t="s">
        <v>655</v>
      </c>
      <c r="C120" s="185" t="str">
        <f>VLOOKUP(A120,[2]Sheet1!A:F,3,FALSE)</f>
        <v xml:space="preserve">Buckinghamshire, Oxfordshire and Berkshire West </v>
      </c>
      <c r="D120" s="185" t="s">
        <v>356</v>
      </c>
      <c r="E120" s="183" t="s">
        <v>355</v>
      </c>
      <c r="F120" s="183" t="s">
        <v>742</v>
      </c>
      <c r="G120" s="186">
        <v>53</v>
      </c>
      <c r="H120" s="186">
        <v>6</v>
      </c>
      <c r="I120" s="189">
        <f t="shared" si="14"/>
        <v>0.17</v>
      </c>
      <c r="J120" s="186">
        <v>0</v>
      </c>
      <c r="K120" s="190" t="s">
        <v>122</v>
      </c>
      <c r="L120" s="186" t="s">
        <v>752</v>
      </c>
      <c r="M120" s="191" t="s">
        <v>753</v>
      </c>
      <c r="N120" s="186">
        <v>44</v>
      </c>
      <c r="O120" s="193">
        <f t="shared" si="13"/>
        <v>0.83</v>
      </c>
      <c r="P120" s="186">
        <v>17</v>
      </c>
      <c r="Q120" s="192">
        <f t="shared" si="15"/>
        <v>0.32</v>
      </c>
      <c r="V120" s="183">
        <v>17</v>
      </c>
      <c r="W120" s="183" t="s">
        <v>122</v>
      </c>
      <c r="X120" s="183">
        <v>25</v>
      </c>
      <c r="Y120" s="183">
        <v>83</v>
      </c>
      <c r="Z120" s="183">
        <v>32</v>
      </c>
    </row>
    <row r="121" spans="1:26" s="183" customFormat="1" ht="15" customHeight="1" x14ac:dyDescent="0.25">
      <c r="A121" s="183" t="s">
        <v>668</v>
      </c>
      <c r="B121" s="184" t="s">
        <v>655</v>
      </c>
      <c r="C121" s="185" t="str">
        <f>VLOOKUP(A121,[2]Sheet1!A:F,3,FALSE)</f>
        <v xml:space="preserve">Buckinghamshire, Oxfordshire and Berkshire West </v>
      </c>
      <c r="D121" s="185" t="s">
        <v>285</v>
      </c>
      <c r="E121" s="183" t="s">
        <v>669</v>
      </c>
      <c r="F121" s="183" t="s">
        <v>742</v>
      </c>
      <c r="G121" s="186">
        <v>110</v>
      </c>
      <c r="H121" s="186">
        <v>17</v>
      </c>
      <c r="I121" s="189">
        <f t="shared" si="14"/>
        <v>0.17</v>
      </c>
      <c r="J121" s="186">
        <v>0</v>
      </c>
      <c r="K121" s="190" t="s">
        <v>122</v>
      </c>
      <c r="L121" s="186">
        <v>10</v>
      </c>
      <c r="M121" s="192">
        <f>X121/100</f>
        <v>0.53</v>
      </c>
      <c r="N121" s="186">
        <v>49</v>
      </c>
      <c r="O121" s="188">
        <f t="shared" si="13"/>
        <v>0.45</v>
      </c>
      <c r="P121" s="186">
        <v>15</v>
      </c>
      <c r="Q121" s="192">
        <f t="shared" si="15"/>
        <v>0.14000000000000001</v>
      </c>
      <c r="V121" s="183">
        <v>17</v>
      </c>
      <c r="W121" s="183" t="s">
        <v>122</v>
      </c>
      <c r="X121" s="183">
        <v>53</v>
      </c>
      <c r="Y121" s="183">
        <v>45</v>
      </c>
      <c r="Z121" s="183">
        <v>14</v>
      </c>
    </row>
    <row r="122" spans="1:26" s="183" customFormat="1" ht="15" customHeight="1" x14ac:dyDescent="0.25">
      <c r="A122" s="183" t="s">
        <v>283</v>
      </c>
      <c r="B122" s="184" t="s">
        <v>655</v>
      </c>
      <c r="C122" s="185" t="str">
        <f>VLOOKUP(A122,[2]Sheet1!A:F,3,FALSE)</f>
        <v xml:space="preserve">Buckinghamshire, Oxfordshire and Berkshire West </v>
      </c>
      <c r="D122" s="185" t="s">
        <v>285</v>
      </c>
      <c r="E122" s="183" t="s">
        <v>284</v>
      </c>
      <c r="F122" s="183" t="s">
        <v>742</v>
      </c>
      <c r="G122" s="186">
        <v>105</v>
      </c>
      <c r="H122" s="186">
        <v>13</v>
      </c>
      <c r="I122" s="189">
        <f t="shared" si="14"/>
        <v>0.15</v>
      </c>
      <c r="J122" s="186">
        <v>0</v>
      </c>
      <c r="K122" s="190" t="s">
        <v>122</v>
      </c>
      <c r="L122" s="186">
        <v>10</v>
      </c>
      <c r="M122" s="193">
        <f>X122/100</f>
        <v>0.77</v>
      </c>
      <c r="N122" s="186">
        <v>65</v>
      </c>
      <c r="O122" s="192">
        <f t="shared" si="13"/>
        <v>0.62</v>
      </c>
      <c r="P122" s="186">
        <v>19</v>
      </c>
      <c r="Q122" s="192">
        <f t="shared" si="15"/>
        <v>0.18</v>
      </c>
      <c r="V122" s="183">
        <v>15</v>
      </c>
      <c r="W122" s="183" t="s">
        <v>122</v>
      </c>
      <c r="X122" s="183">
        <v>77</v>
      </c>
      <c r="Y122" s="183">
        <v>62</v>
      </c>
      <c r="Z122" s="183">
        <v>18</v>
      </c>
    </row>
    <row r="123" spans="1:26" s="183" customFormat="1" ht="15" customHeight="1" x14ac:dyDescent="0.25">
      <c r="A123" s="183" t="s">
        <v>286</v>
      </c>
      <c r="B123" s="184" t="s">
        <v>655</v>
      </c>
      <c r="C123" s="185" t="str">
        <f>VLOOKUP(A123,[2]Sheet1!A:F,3,FALSE)</f>
        <v xml:space="preserve">Buckinghamshire, Oxfordshire and Berkshire West </v>
      </c>
      <c r="D123" s="185" t="s">
        <v>288</v>
      </c>
      <c r="E123" s="183" t="s">
        <v>287</v>
      </c>
      <c r="F123" s="183" t="s">
        <v>742</v>
      </c>
      <c r="G123" s="186">
        <v>46</v>
      </c>
      <c r="H123" s="186">
        <v>10</v>
      </c>
      <c r="I123" s="187">
        <f t="shared" si="14"/>
        <v>0.24</v>
      </c>
      <c r="J123" s="186">
        <v>0</v>
      </c>
      <c r="K123" s="190" t="s">
        <v>122</v>
      </c>
      <c r="L123" s="186" t="s">
        <v>752</v>
      </c>
      <c r="M123" s="191" t="s">
        <v>753</v>
      </c>
      <c r="N123" s="186">
        <v>18</v>
      </c>
      <c r="O123" s="188">
        <f t="shared" si="13"/>
        <v>0.39</v>
      </c>
      <c r="P123" s="186">
        <v>7</v>
      </c>
      <c r="Q123" s="192">
        <f t="shared" si="15"/>
        <v>0.15</v>
      </c>
      <c r="V123" s="183">
        <v>24</v>
      </c>
      <c r="W123" s="183" t="s">
        <v>122</v>
      </c>
      <c r="X123" s="183">
        <v>50</v>
      </c>
      <c r="Y123" s="183">
        <v>39</v>
      </c>
      <c r="Z123" s="183">
        <v>15</v>
      </c>
    </row>
    <row r="124" spans="1:26" s="183" customFormat="1" ht="15" customHeight="1" x14ac:dyDescent="0.25">
      <c r="A124" s="183" t="s">
        <v>123</v>
      </c>
      <c r="B124" s="184" t="s">
        <v>655</v>
      </c>
      <c r="C124" s="185" t="str">
        <f>VLOOKUP(A124,[2]Sheet1!A:F,3,FALSE)</f>
        <v xml:space="preserve">Frimley Health and Care </v>
      </c>
      <c r="D124" s="185" t="s">
        <v>125</v>
      </c>
      <c r="E124" s="183" t="s">
        <v>124</v>
      </c>
      <c r="F124" s="183" t="s">
        <v>742</v>
      </c>
      <c r="G124" s="186">
        <v>113</v>
      </c>
      <c r="H124" s="186">
        <v>32</v>
      </c>
      <c r="I124" s="187">
        <f t="shared" si="14"/>
        <v>0.3</v>
      </c>
      <c r="J124" s="186">
        <v>0</v>
      </c>
      <c r="K124" s="190" t="s">
        <v>122</v>
      </c>
      <c r="L124" s="186">
        <v>9</v>
      </c>
      <c r="M124" s="193">
        <f>X124/100</f>
        <v>0.6</v>
      </c>
      <c r="N124" s="186">
        <v>72</v>
      </c>
      <c r="O124" s="192">
        <f t="shared" si="13"/>
        <v>0.64</v>
      </c>
      <c r="P124" s="186">
        <v>35</v>
      </c>
      <c r="Q124" s="192">
        <f t="shared" si="15"/>
        <v>0.31</v>
      </c>
      <c r="V124" s="183">
        <v>30</v>
      </c>
      <c r="W124" s="183" t="s">
        <v>122</v>
      </c>
      <c r="X124" s="183">
        <v>60</v>
      </c>
      <c r="Y124" s="183">
        <v>64</v>
      </c>
      <c r="Z124" s="183">
        <v>31</v>
      </c>
    </row>
    <row r="125" spans="1:26" s="183" customFormat="1" ht="15" customHeight="1" x14ac:dyDescent="0.25">
      <c r="A125" s="183" t="s">
        <v>414</v>
      </c>
      <c r="B125" s="184" t="s">
        <v>655</v>
      </c>
      <c r="C125" s="185" t="str">
        <f>VLOOKUP(A125,[2]Sheet1!A:F,3,FALSE)</f>
        <v xml:space="preserve">Frimley Health and Care </v>
      </c>
      <c r="D125" s="185" t="s">
        <v>125</v>
      </c>
      <c r="E125" s="183" t="s">
        <v>415</v>
      </c>
      <c r="F125" s="183" t="s">
        <v>742</v>
      </c>
      <c r="G125" s="186">
        <v>101</v>
      </c>
      <c r="H125" s="186">
        <v>19</v>
      </c>
      <c r="I125" s="189">
        <f t="shared" si="14"/>
        <v>0.2</v>
      </c>
      <c r="J125" s="186">
        <v>0</v>
      </c>
      <c r="K125" s="190" t="s">
        <v>122</v>
      </c>
      <c r="L125" s="186">
        <v>12</v>
      </c>
      <c r="M125" s="193">
        <f>X125/100</f>
        <v>0.56999999999999995</v>
      </c>
      <c r="N125" s="186">
        <v>74</v>
      </c>
      <c r="O125" s="192">
        <f t="shared" si="13"/>
        <v>0.73</v>
      </c>
      <c r="P125" s="186">
        <v>49</v>
      </c>
      <c r="Q125" s="192">
        <f t="shared" si="15"/>
        <v>0.49</v>
      </c>
      <c r="V125" s="183">
        <v>20</v>
      </c>
      <c r="W125" s="183" t="s">
        <v>122</v>
      </c>
      <c r="X125" s="183">
        <v>57</v>
      </c>
      <c r="Y125" s="183">
        <v>73</v>
      </c>
      <c r="Z125" s="183">
        <v>49</v>
      </c>
    </row>
    <row r="126" spans="1:26" s="183" customFormat="1" ht="15" customHeight="1" x14ac:dyDescent="0.25">
      <c r="A126" s="183" t="s">
        <v>27</v>
      </c>
      <c r="B126" s="184" t="s">
        <v>655</v>
      </c>
      <c r="C126" s="185" t="str">
        <f>VLOOKUP(A126,[2]Sheet1!A:F,3,FALSE)</f>
        <v xml:space="preserve">Hampshire and Isle of Wight </v>
      </c>
      <c r="D126" s="185" t="s">
        <v>29</v>
      </c>
      <c r="E126" s="183" t="s">
        <v>28</v>
      </c>
      <c r="F126" s="183" t="s">
        <v>742</v>
      </c>
      <c r="G126" s="186">
        <v>123</v>
      </c>
      <c r="H126" s="186">
        <v>30</v>
      </c>
      <c r="I126" s="187">
        <f t="shared" si="14"/>
        <v>0.25</v>
      </c>
      <c r="J126" s="186">
        <v>0</v>
      </c>
      <c r="K126" s="190" t="s">
        <v>122</v>
      </c>
      <c r="L126" s="186">
        <v>7</v>
      </c>
      <c r="M126" s="192">
        <f>X126/100</f>
        <v>0.44</v>
      </c>
      <c r="N126" s="186">
        <v>62</v>
      </c>
      <c r="O126" s="192">
        <f t="shared" si="13"/>
        <v>0.5</v>
      </c>
      <c r="P126" s="186">
        <v>89</v>
      </c>
      <c r="Q126" s="193">
        <f t="shared" si="15"/>
        <v>0.72</v>
      </c>
      <c r="V126" s="183">
        <v>25</v>
      </c>
      <c r="W126" s="183" t="s">
        <v>122</v>
      </c>
      <c r="X126" s="183">
        <v>44</v>
      </c>
      <c r="Y126" s="183">
        <v>50</v>
      </c>
      <c r="Z126" s="183">
        <v>72</v>
      </c>
    </row>
    <row r="127" spans="1:26" s="183" customFormat="1" ht="15" customHeight="1" x14ac:dyDescent="0.25">
      <c r="A127" s="183" t="s">
        <v>298</v>
      </c>
      <c r="B127" s="184" t="s">
        <v>655</v>
      </c>
      <c r="C127" s="185" t="str">
        <f>VLOOKUP(A127,[2]Sheet1!A:F,3,FALSE)</f>
        <v xml:space="preserve">Hampshire and Isle of Wight </v>
      </c>
      <c r="D127" s="185" t="s">
        <v>29</v>
      </c>
      <c r="E127" s="183" t="s">
        <v>299</v>
      </c>
      <c r="F127" s="183" t="s">
        <v>742</v>
      </c>
      <c r="G127" s="186">
        <v>49</v>
      </c>
      <c r="H127" s="186">
        <v>15</v>
      </c>
      <c r="I127" s="194">
        <f t="shared" si="14"/>
        <v>0.43</v>
      </c>
      <c r="J127" s="186">
        <v>0</v>
      </c>
      <c r="K127" s="190" t="s">
        <v>122</v>
      </c>
      <c r="L127" s="186">
        <v>0</v>
      </c>
      <c r="M127" s="188">
        <f>X127/100</f>
        <v>0</v>
      </c>
      <c r="N127" s="186">
        <v>27</v>
      </c>
      <c r="O127" s="192">
        <f t="shared" si="13"/>
        <v>0.55000000000000004</v>
      </c>
      <c r="P127" s="186" t="s">
        <v>752</v>
      </c>
      <c r="Q127" s="191" t="s">
        <v>753</v>
      </c>
      <c r="V127" s="183">
        <v>43</v>
      </c>
      <c r="W127" s="183" t="s">
        <v>122</v>
      </c>
      <c r="X127" s="183">
        <v>0</v>
      </c>
      <c r="Y127" s="183">
        <v>55</v>
      </c>
      <c r="Z127" s="183">
        <v>2</v>
      </c>
    </row>
    <row r="128" spans="1:26" s="183" customFormat="1" ht="15" customHeight="1" x14ac:dyDescent="0.25">
      <c r="A128" s="183" t="s">
        <v>161</v>
      </c>
      <c r="B128" s="184" t="s">
        <v>655</v>
      </c>
      <c r="C128" s="185" t="str">
        <f>VLOOKUP(A128,[2]Sheet1!A:F,3,FALSE)</f>
        <v xml:space="preserve">Hampshire and Isle of Wight </v>
      </c>
      <c r="D128" s="185" t="s">
        <v>163</v>
      </c>
      <c r="E128" s="183" t="s">
        <v>162</v>
      </c>
      <c r="F128" s="183" t="s">
        <v>742</v>
      </c>
      <c r="G128" s="186">
        <v>10</v>
      </c>
      <c r="H128" s="186" t="s">
        <v>752</v>
      </c>
      <c r="I128" s="191" t="s">
        <v>753</v>
      </c>
      <c r="J128" s="186">
        <v>0</v>
      </c>
      <c r="K128" s="188">
        <f>W128/100</f>
        <v>0</v>
      </c>
      <c r="L128" s="186">
        <v>0</v>
      </c>
      <c r="M128" s="188">
        <v>0</v>
      </c>
      <c r="N128" s="186">
        <v>10</v>
      </c>
      <c r="O128" s="193">
        <f t="shared" si="13"/>
        <v>1</v>
      </c>
      <c r="P128" s="186">
        <v>0</v>
      </c>
      <c r="Q128" s="188">
        <f t="shared" ref="Q128:Q136" si="16">Z128/100</f>
        <v>0</v>
      </c>
      <c r="V128" s="183">
        <v>20</v>
      </c>
      <c r="W128" s="183">
        <v>0</v>
      </c>
      <c r="X128" s="183" t="s">
        <v>122</v>
      </c>
      <c r="Y128" s="183">
        <v>100</v>
      </c>
      <c r="Z128" s="183">
        <v>0</v>
      </c>
    </row>
    <row r="129" spans="1:26" s="183" customFormat="1" ht="15" customHeight="1" x14ac:dyDescent="0.25">
      <c r="A129" s="183" t="s">
        <v>272</v>
      </c>
      <c r="B129" s="184" t="s">
        <v>655</v>
      </c>
      <c r="C129" s="185" t="str">
        <f>VLOOKUP(A129,[2]Sheet1!A:F,3,FALSE)</f>
        <v xml:space="preserve">Hampshire and Isle of Wight </v>
      </c>
      <c r="D129" s="185" t="s">
        <v>274</v>
      </c>
      <c r="E129" s="183" t="s">
        <v>273</v>
      </c>
      <c r="F129" s="183" t="s">
        <v>742</v>
      </c>
      <c r="G129" s="186">
        <v>118</v>
      </c>
      <c r="H129" s="186">
        <v>39</v>
      </c>
      <c r="I129" s="187">
        <f t="shared" ref="I129:I156" si="17">V129/100</f>
        <v>0.34</v>
      </c>
      <c r="J129" s="186">
        <v>0</v>
      </c>
      <c r="K129" s="188">
        <f>W129/100</f>
        <v>0</v>
      </c>
      <c r="L129" s="186">
        <v>6</v>
      </c>
      <c r="M129" s="192">
        <f>X129/100</f>
        <v>0.26</v>
      </c>
      <c r="N129" s="186">
        <v>93</v>
      </c>
      <c r="O129" s="192">
        <f t="shared" si="13"/>
        <v>0.79</v>
      </c>
      <c r="P129" s="186">
        <v>43</v>
      </c>
      <c r="Q129" s="192">
        <f t="shared" si="16"/>
        <v>0.36</v>
      </c>
      <c r="V129" s="183">
        <v>34</v>
      </c>
      <c r="W129" s="183">
        <v>0</v>
      </c>
      <c r="X129" s="183">
        <v>26</v>
      </c>
      <c r="Y129" s="183">
        <v>79</v>
      </c>
      <c r="Z129" s="183">
        <v>36</v>
      </c>
    </row>
    <row r="130" spans="1:26" s="183" customFormat="1" ht="15" customHeight="1" x14ac:dyDescent="0.25">
      <c r="A130" s="183" t="s">
        <v>341</v>
      </c>
      <c r="B130" s="184" t="s">
        <v>655</v>
      </c>
      <c r="C130" s="185" t="str">
        <f>VLOOKUP(A130,[2]Sheet1!A:F,3,FALSE)</f>
        <v xml:space="preserve">Hampshire and Isle of Wight </v>
      </c>
      <c r="D130" s="185" t="s">
        <v>343</v>
      </c>
      <c r="E130" s="183" t="s">
        <v>342</v>
      </c>
      <c r="F130" s="183" t="s">
        <v>742</v>
      </c>
      <c r="G130" s="186">
        <v>253</v>
      </c>
      <c r="H130" s="186">
        <v>34</v>
      </c>
      <c r="I130" s="189">
        <f t="shared" si="17"/>
        <v>0.16</v>
      </c>
      <c r="J130" s="186">
        <v>0</v>
      </c>
      <c r="K130" s="188">
        <f>W130/100</f>
        <v>0</v>
      </c>
      <c r="L130" s="186" t="s">
        <v>752</v>
      </c>
      <c r="M130" s="191" t="s">
        <v>753</v>
      </c>
      <c r="N130" s="186">
        <v>68</v>
      </c>
      <c r="O130" s="188">
        <f t="shared" si="13"/>
        <v>0.27</v>
      </c>
      <c r="P130" s="186">
        <v>57</v>
      </c>
      <c r="Q130" s="192">
        <f t="shared" si="16"/>
        <v>0.23</v>
      </c>
      <c r="V130" s="183">
        <v>16</v>
      </c>
      <c r="W130" s="183">
        <v>0</v>
      </c>
      <c r="X130" s="183">
        <v>10</v>
      </c>
      <c r="Y130" s="183">
        <v>27</v>
      </c>
      <c r="Z130" s="183">
        <v>23</v>
      </c>
    </row>
    <row r="131" spans="1:26" s="183" customFormat="1" ht="15" customHeight="1" x14ac:dyDescent="0.25">
      <c r="A131" s="183" t="s">
        <v>280</v>
      </c>
      <c r="B131" s="184" t="s">
        <v>655</v>
      </c>
      <c r="C131" s="185" t="str">
        <f>VLOOKUP(A131,[2]Sheet1!A:F,3,FALSE)</f>
        <v>Kent and Medway Integrated Care System</v>
      </c>
      <c r="D131" s="185" t="s">
        <v>282</v>
      </c>
      <c r="E131" s="183" t="s">
        <v>281</v>
      </c>
      <c r="F131" s="183" t="s">
        <v>742</v>
      </c>
      <c r="G131" s="186">
        <v>60</v>
      </c>
      <c r="H131" s="186">
        <v>28</v>
      </c>
      <c r="I131" s="194">
        <f t="shared" si="17"/>
        <v>0.56000000000000005</v>
      </c>
      <c r="J131" s="186">
        <v>0</v>
      </c>
      <c r="K131" s="190" t="s">
        <v>122</v>
      </c>
      <c r="L131" s="186" t="s">
        <v>752</v>
      </c>
      <c r="M131" s="191" t="s">
        <v>753</v>
      </c>
      <c r="N131" s="186">
        <v>51</v>
      </c>
      <c r="O131" s="193">
        <f t="shared" si="13"/>
        <v>0.86</v>
      </c>
      <c r="P131" s="186">
        <v>5</v>
      </c>
      <c r="Q131" s="188">
        <f t="shared" si="16"/>
        <v>0.08</v>
      </c>
      <c r="V131" s="183">
        <v>56</v>
      </c>
      <c r="W131" s="183" t="s">
        <v>122</v>
      </c>
      <c r="X131" s="183">
        <v>20</v>
      </c>
      <c r="Y131" s="183">
        <v>86</v>
      </c>
      <c r="Z131" s="183">
        <v>8</v>
      </c>
    </row>
    <row r="132" spans="1:26" s="183" customFormat="1" ht="15" customHeight="1" x14ac:dyDescent="0.25">
      <c r="A132" s="183" t="s">
        <v>416</v>
      </c>
      <c r="B132" s="184" t="s">
        <v>655</v>
      </c>
      <c r="C132" s="185" t="str">
        <f>VLOOKUP(A132,[2]Sheet1!A:F,3,FALSE)</f>
        <v>Kent and Medway Integrated Care System</v>
      </c>
      <c r="D132" s="185" t="s">
        <v>282</v>
      </c>
      <c r="E132" s="183" t="s">
        <v>417</v>
      </c>
      <c r="F132" s="183" t="s">
        <v>742</v>
      </c>
      <c r="G132" s="186">
        <v>61</v>
      </c>
      <c r="H132" s="186">
        <v>31</v>
      </c>
      <c r="I132" s="194">
        <f t="shared" si="17"/>
        <v>0.6</v>
      </c>
      <c r="J132" s="186">
        <v>0</v>
      </c>
      <c r="K132" s="190" t="s">
        <v>122</v>
      </c>
      <c r="L132" s="186">
        <v>0</v>
      </c>
      <c r="M132" s="188">
        <f>X132/100</f>
        <v>0</v>
      </c>
      <c r="N132" s="186">
        <v>54</v>
      </c>
      <c r="O132" s="193">
        <f t="shared" si="13"/>
        <v>0.89</v>
      </c>
      <c r="P132" s="186">
        <v>0</v>
      </c>
      <c r="Q132" s="188">
        <f t="shared" si="16"/>
        <v>0</v>
      </c>
      <c r="V132" s="183">
        <v>60</v>
      </c>
      <c r="W132" s="183" t="s">
        <v>122</v>
      </c>
      <c r="X132" s="183">
        <v>0</v>
      </c>
      <c r="Y132" s="183">
        <v>89</v>
      </c>
      <c r="Z132" s="183">
        <v>0</v>
      </c>
    </row>
    <row r="133" spans="1:26" s="183" customFormat="1" ht="15" customHeight="1" x14ac:dyDescent="0.25">
      <c r="A133" s="183" t="s">
        <v>386</v>
      </c>
      <c r="B133" s="184" t="s">
        <v>655</v>
      </c>
      <c r="C133" s="185" t="str">
        <f>VLOOKUP(A133,[2]Sheet1!A:F,3,FALSE)</f>
        <v>Kent and Medway Integrated Care System</v>
      </c>
      <c r="D133" s="185" t="s">
        <v>200</v>
      </c>
      <c r="E133" s="183" t="s">
        <v>387</v>
      </c>
      <c r="F133" s="183" t="s">
        <v>742</v>
      </c>
      <c r="G133" s="186">
        <v>67</v>
      </c>
      <c r="H133" s="186">
        <v>17</v>
      </c>
      <c r="I133" s="187">
        <f t="shared" si="17"/>
        <v>0.28000000000000003</v>
      </c>
      <c r="J133" s="186">
        <v>0</v>
      </c>
      <c r="K133" s="190" t="s">
        <v>122</v>
      </c>
      <c r="L133" s="186">
        <v>10</v>
      </c>
      <c r="M133" s="193">
        <f>X133/100</f>
        <v>0.91</v>
      </c>
      <c r="N133" s="186">
        <v>55</v>
      </c>
      <c r="O133" s="192">
        <f t="shared" si="13"/>
        <v>0.82</v>
      </c>
      <c r="P133" s="186">
        <v>47</v>
      </c>
      <c r="Q133" s="192">
        <f t="shared" si="16"/>
        <v>0.7</v>
      </c>
      <c r="V133" s="183">
        <v>28</v>
      </c>
      <c r="W133" s="183" t="s">
        <v>122</v>
      </c>
      <c r="X133" s="183">
        <v>91</v>
      </c>
      <c r="Y133" s="183">
        <v>82</v>
      </c>
      <c r="Z133" s="183">
        <v>70</v>
      </c>
    </row>
    <row r="134" spans="1:26" s="183" customFormat="1" ht="15" customHeight="1" x14ac:dyDescent="0.25">
      <c r="A134" s="183" t="s">
        <v>201</v>
      </c>
      <c r="B134" s="184" t="s">
        <v>655</v>
      </c>
      <c r="C134" s="185" t="str">
        <f>VLOOKUP(A134,[2]Sheet1!A:F,3,FALSE)</f>
        <v>Kent and Medway Integrated Care System</v>
      </c>
      <c r="D134" s="185" t="s">
        <v>203</v>
      </c>
      <c r="E134" s="183" t="s">
        <v>202</v>
      </c>
      <c r="F134" s="183" t="s">
        <v>742</v>
      </c>
      <c r="G134" s="186">
        <v>57</v>
      </c>
      <c r="H134" s="186">
        <v>20</v>
      </c>
      <c r="I134" s="187">
        <f t="shared" si="17"/>
        <v>0.4</v>
      </c>
      <c r="J134" s="186">
        <v>0</v>
      </c>
      <c r="K134" s="190" t="s">
        <v>122</v>
      </c>
      <c r="L134" s="186" t="s">
        <v>752</v>
      </c>
      <c r="M134" s="191" t="s">
        <v>753</v>
      </c>
      <c r="N134" s="186">
        <v>41</v>
      </c>
      <c r="O134" s="192">
        <f t="shared" si="13"/>
        <v>0.73</v>
      </c>
      <c r="P134" s="186">
        <v>9</v>
      </c>
      <c r="Q134" s="192">
        <f t="shared" si="16"/>
        <v>0.16</v>
      </c>
      <c r="V134" s="183">
        <v>40</v>
      </c>
      <c r="W134" s="183" t="s">
        <v>122</v>
      </c>
      <c r="X134" s="183">
        <v>9</v>
      </c>
      <c r="Y134" s="183">
        <v>73</v>
      </c>
      <c r="Z134" s="183">
        <v>16</v>
      </c>
    </row>
    <row r="135" spans="1:26" s="183" customFormat="1" ht="15" customHeight="1" x14ac:dyDescent="0.25">
      <c r="A135" s="183" t="s">
        <v>360</v>
      </c>
      <c r="B135" s="184" t="s">
        <v>655</v>
      </c>
      <c r="C135" s="185" t="str">
        <f>VLOOKUP(A135,[2]Sheet1!A:F,3,FALSE)</f>
        <v xml:space="preserve">Surrey Heartlands Health and Care </v>
      </c>
      <c r="D135" s="185" t="s">
        <v>362</v>
      </c>
      <c r="E135" s="183" t="s">
        <v>361</v>
      </c>
      <c r="F135" s="183" t="s">
        <v>742</v>
      </c>
      <c r="G135" s="186">
        <v>71</v>
      </c>
      <c r="H135" s="186">
        <v>27</v>
      </c>
      <c r="I135" s="194">
        <f t="shared" si="17"/>
        <v>0.44</v>
      </c>
      <c r="J135" s="186" t="s">
        <v>752</v>
      </c>
      <c r="K135" s="193">
        <f>W135/100</f>
        <v>1</v>
      </c>
      <c r="L135" s="186" t="s">
        <v>752</v>
      </c>
      <c r="M135" s="191" t="s">
        <v>753</v>
      </c>
      <c r="N135" s="186">
        <v>35</v>
      </c>
      <c r="O135" s="192">
        <f t="shared" si="13"/>
        <v>0.5</v>
      </c>
      <c r="P135" s="186">
        <v>5</v>
      </c>
      <c r="Q135" s="188">
        <f t="shared" si="16"/>
        <v>7.0000000000000007E-2</v>
      </c>
      <c r="V135" s="183">
        <v>44</v>
      </c>
      <c r="W135" s="183">
        <v>100</v>
      </c>
      <c r="X135" s="183">
        <v>57</v>
      </c>
      <c r="Y135" s="183">
        <v>50</v>
      </c>
      <c r="Z135" s="183">
        <v>7</v>
      </c>
    </row>
    <row r="136" spans="1:26" s="183" customFormat="1" ht="15" customHeight="1" x14ac:dyDescent="0.25">
      <c r="A136" s="183" t="s">
        <v>318</v>
      </c>
      <c r="B136" s="184" t="s">
        <v>655</v>
      </c>
      <c r="C136" s="185" t="str">
        <f>VLOOKUP(A136,[2]Sheet1!A:F,3,FALSE)</f>
        <v xml:space="preserve">Surrey Heartlands Health and Care </v>
      </c>
      <c r="D136" s="185" t="s">
        <v>320</v>
      </c>
      <c r="E136" s="183" t="s">
        <v>319</v>
      </c>
      <c r="F136" s="183" t="s">
        <v>742</v>
      </c>
      <c r="G136" s="186">
        <v>35</v>
      </c>
      <c r="H136" s="186">
        <v>10</v>
      </c>
      <c r="I136" s="187">
        <f t="shared" si="17"/>
        <v>0.33</v>
      </c>
      <c r="J136" s="186" t="s">
        <v>752</v>
      </c>
      <c r="K136" s="193">
        <f>W136/100</f>
        <v>1</v>
      </c>
      <c r="L136" s="186" t="s">
        <v>752</v>
      </c>
      <c r="M136" s="191" t="s">
        <v>753</v>
      </c>
      <c r="N136" s="186">
        <v>35</v>
      </c>
      <c r="O136" s="193">
        <f t="shared" si="13"/>
        <v>1</v>
      </c>
      <c r="P136" s="186">
        <v>8</v>
      </c>
      <c r="Q136" s="192">
        <f t="shared" si="16"/>
        <v>0.23</v>
      </c>
      <c r="V136" s="183">
        <v>33</v>
      </c>
      <c r="W136" s="183">
        <v>100</v>
      </c>
      <c r="X136" s="183">
        <v>67</v>
      </c>
      <c r="Y136" s="183">
        <v>100</v>
      </c>
      <c r="Z136" s="183">
        <v>23</v>
      </c>
    </row>
    <row r="137" spans="1:26" s="183" customFormat="1" ht="15" customHeight="1" x14ac:dyDescent="0.25">
      <c r="A137" s="183" t="s">
        <v>110</v>
      </c>
      <c r="B137" s="184" t="s">
        <v>655</v>
      </c>
      <c r="C137" s="185" t="str">
        <f>VLOOKUP(A137,[2]Sheet1!A:F,3,FALSE)</f>
        <v xml:space="preserve">Surrey Heartlands Health and Care </v>
      </c>
      <c r="D137" s="185" t="s">
        <v>112</v>
      </c>
      <c r="E137" s="183" t="s">
        <v>111</v>
      </c>
      <c r="F137" s="183" t="s">
        <v>742</v>
      </c>
      <c r="G137" s="186">
        <v>36</v>
      </c>
      <c r="H137" s="186">
        <v>13</v>
      </c>
      <c r="I137" s="194">
        <f t="shared" si="17"/>
        <v>0.42</v>
      </c>
      <c r="J137" s="186">
        <v>0</v>
      </c>
      <c r="K137" s="190" t="s">
        <v>122</v>
      </c>
      <c r="L137" s="186">
        <v>0</v>
      </c>
      <c r="M137" s="188">
        <v>0</v>
      </c>
      <c r="N137" s="186">
        <v>12</v>
      </c>
      <c r="O137" s="188">
        <f t="shared" si="13"/>
        <v>0.35</v>
      </c>
      <c r="P137" s="186" t="s">
        <v>752</v>
      </c>
      <c r="Q137" s="191" t="s">
        <v>753</v>
      </c>
      <c r="V137" s="183">
        <v>42</v>
      </c>
      <c r="W137" s="183" t="s">
        <v>122</v>
      </c>
      <c r="X137" s="183" t="s">
        <v>122</v>
      </c>
      <c r="Y137" s="183">
        <v>35</v>
      </c>
      <c r="Z137" s="183">
        <v>12</v>
      </c>
    </row>
    <row r="138" spans="1:26" s="183" customFormat="1" ht="15" customHeight="1" x14ac:dyDescent="0.25">
      <c r="A138" s="183" t="s">
        <v>700</v>
      </c>
      <c r="B138" s="184" t="s">
        <v>655</v>
      </c>
      <c r="C138" s="185" t="str">
        <f>VLOOKUP(A138,[2]Sheet1!A:F,3,FALSE)</f>
        <v xml:space="preserve">Sussex Health and Care Partnership </v>
      </c>
      <c r="D138" s="185" t="s">
        <v>699</v>
      </c>
      <c r="E138" s="183" t="s">
        <v>701</v>
      </c>
      <c r="F138" s="183" t="s">
        <v>742</v>
      </c>
      <c r="G138" s="186">
        <v>85</v>
      </c>
      <c r="H138" s="186">
        <v>44</v>
      </c>
      <c r="I138" s="194">
        <f t="shared" si="17"/>
        <v>0.56000000000000005</v>
      </c>
      <c r="J138" s="186" t="s">
        <v>752</v>
      </c>
      <c r="K138" s="193">
        <f>W138/100</f>
        <v>1</v>
      </c>
      <c r="L138" s="186">
        <v>7</v>
      </c>
      <c r="M138" s="192">
        <f>X138/100</f>
        <v>0.24</v>
      </c>
      <c r="N138" s="186">
        <v>62</v>
      </c>
      <c r="O138" s="192">
        <f t="shared" si="13"/>
        <v>0.73</v>
      </c>
      <c r="P138" s="186">
        <v>14</v>
      </c>
      <c r="Q138" s="192">
        <f t="shared" ref="Q138:Q156" si="18">Z138/100</f>
        <v>0.16</v>
      </c>
      <c r="V138" s="183">
        <v>56</v>
      </c>
      <c r="W138" s="183">
        <v>100</v>
      </c>
      <c r="X138" s="183">
        <v>24</v>
      </c>
      <c r="Y138" s="183">
        <v>73</v>
      </c>
      <c r="Z138" s="183">
        <v>16</v>
      </c>
    </row>
    <row r="139" spans="1:26" s="183" customFormat="1" ht="15" customHeight="1" x14ac:dyDescent="0.25">
      <c r="A139" s="183" t="s">
        <v>819</v>
      </c>
      <c r="B139" s="184" t="s">
        <v>655</v>
      </c>
      <c r="C139" s="185" t="str">
        <f>VLOOKUP(A139,[2]Sheet1!A:F,3,FALSE)</f>
        <v xml:space="preserve">Sussex Health and Care Partnership </v>
      </c>
      <c r="D139" s="185" t="s">
        <v>314</v>
      </c>
      <c r="E139" s="183" t="s">
        <v>820</v>
      </c>
      <c r="F139" s="183" t="s">
        <v>742</v>
      </c>
      <c r="G139" s="186">
        <v>65</v>
      </c>
      <c r="H139" s="186">
        <v>14</v>
      </c>
      <c r="I139" s="187">
        <f t="shared" si="17"/>
        <v>0.25</v>
      </c>
      <c r="J139" s="186">
        <v>0</v>
      </c>
      <c r="K139" s="190" t="s">
        <v>122</v>
      </c>
      <c r="L139" s="186" t="s">
        <v>752</v>
      </c>
      <c r="M139" s="191" t="s">
        <v>753</v>
      </c>
      <c r="N139" s="186">
        <v>54</v>
      </c>
      <c r="O139" s="193">
        <f t="shared" si="13"/>
        <v>0.83</v>
      </c>
      <c r="P139" s="186">
        <v>0</v>
      </c>
      <c r="Q139" s="188">
        <f t="shared" si="18"/>
        <v>0</v>
      </c>
      <c r="V139" s="183">
        <v>25</v>
      </c>
      <c r="W139" s="183" t="s">
        <v>122</v>
      </c>
      <c r="X139" s="183">
        <v>12</v>
      </c>
      <c r="Y139" s="183">
        <v>83</v>
      </c>
      <c r="Z139" s="183">
        <v>0</v>
      </c>
    </row>
    <row r="140" spans="1:26" s="183" customFormat="1" ht="15" customHeight="1" x14ac:dyDescent="0.25">
      <c r="A140" s="183" t="s">
        <v>373</v>
      </c>
      <c r="B140" s="184" t="s">
        <v>655</v>
      </c>
      <c r="C140" s="185" t="str">
        <f>VLOOKUP(A140,[2]Sheet1!A:F,3,FALSE)</f>
        <v xml:space="preserve">Sussex Health and Care Partnership </v>
      </c>
      <c r="D140" s="185" t="s">
        <v>314</v>
      </c>
      <c r="E140" s="183" t="s">
        <v>374</v>
      </c>
      <c r="F140" s="183" t="s">
        <v>742</v>
      </c>
      <c r="G140" s="186">
        <v>16</v>
      </c>
      <c r="H140" s="186">
        <v>6</v>
      </c>
      <c r="I140" s="194">
        <f t="shared" si="17"/>
        <v>0.43</v>
      </c>
      <c r="J140" s="186">
        <v>0</v>
      </c>
      <c r="K140" s="190" t="s">
        <v>122</v>
      </c>
      <c r="L140" s="186" t="s">
        <v>752</v>
      </c>
      <c r="M140" s="191" t="s">
        <v>753</v>
      </c>
      <c r="N140" s="186">
        <v>9</v>
      </c>
      <c r="O140" s="192">
        <f t="shared" si="13"/>
        <v>0.56000000000000005</v>
      </c>
      <c r="P140" s="186">
        <v>10</v>
      </c>
      <c r="Q140" s="192">
        <f t="shared" si="18"/>
        <v>0.62</v>
      </c>
      <c r="V140" s="183">
        <v>43</v>
      </c>
      <c r="W140" s="183" t="s">
        <v>122</v>
      </c>
      <c r="X140" s="183">
        <v>75</v>
      </c>
      <c r="Y140" s="183">
        <v>56</v>
      </c>
      <c r="Z140" s="183">
        <v>62</v>
      </c>
    </row>
    <row r="141" spans="1:26" s="183" customFormat="1" ht="15" customHeight="1" x14ac:dyDescent="0.25">
      <c r="A141" s="183" t="s">
        <v>435</v>
      </c>
      <c r="B141" s="184" t="s">
        <v>655</v>
      </c>
      <c r="C141" s="185" t="str">
        <f>VLOOKUP(A141,[2]Sheet1!A:F,3,FALSE)</f>
        <v xml:space="preserve">Sussex Health and Care Partnership </v>
      </c>
      <c r="D141" s="185" t="s">
        <v>314</v>
      </c>
      <c r="E141" s="183" t="s">
        <v>436</v>
      </c>
      <c r="F141" s="183" t="s">
        <v>742</v>
      </c>
      <c r="G141" s="186">
        <v>32</v>
      </c>
      <c r="H141" s="186">
        <v>14</v>
      </c>
      <c r="I141" s="194">
        <f t="shared" si="17"/>
        <v>0.5</v>
      </c>
      <c r="J141" s="186" t="s">
        <v>752</v>
      </c>
      <c r="K141" s="193">
        <f>W141/100</f>
        <v>1</v>
      </c>
      <c r="L141" s="186" t="s">
        <v>752</v>
      </c>
      <c r="M141" s="191" t="s">
        <v>753</v>
      </c>
      <c r="N141" s="186">
        <v>18</v>
      </c>
      <c r="O141" s="192">
        <f t="shared" si="13"/>
        <v>0.57999999999999996</v>
      </c>
      <c r="P141" s="186">
        <v>22</v>
      </c>
      <c r="Q141" s="193">
        <f t="shared" si="18"/>
        <v>0.71</v>
      </c>
      <c r="V141" s="183">
        <v>50</v>
      </c>
      <c r="W141" s="183">
        <v>100</v>
      </c>
      <c r="X141" s="183">
        <v>67</v>
      </c>
      <c r="Y141" s="183">
        <v>58</v>
      </c>
      <c r="Z141" s="183">
        <v>71</v>
      </c>
    </row>
    <row r="142" spans="1:26" s="183" customFormat="1" ht="15" customHeight="1" x14ac:dyDescent="0.25">
      <c r="A142" s="183" t="s">
        <v>18</v>
      </c>
      <c r="B142" s="184" t="s">
        <v>707</v>
      </c>
      <c r="C142" s="185" t="str">
        <f>VLOOKUP(A142,[2]Sheet1!A:F,3,FALSE)</f>
        <v>Bath and North East Somerset, Swindon and Wiltshire</v>
      </c>
      <c r="D142" s="185" t="s">
        <v>20</v>
      </c>
      <c r="E142" s="183" t="s">
        <v>19</v>
      </c>
      <c r="F142" s="183" t="s">
        <v>742</v>
      </c>
      <c r="G142" s="186">
        <v>58</v>
      </c>
      <c r="H142" s="186">
        <v>7</v>
      </c>
      <c r="I142" s="189">
        <f t="shared" si="17"/>
        <v>0.16</v>
      </c>
      <c r="J142" s="186" t="s">
        <v>752</v>
      </c>
      <c r="K142" s="193">
        <f>W142/100</f>
        <v>1</v>
      </c>
      <c r="L142" s="186">
        <v>5</v>
      </c>
      <c r="M142" s="192">
        <f>X142/100</f>
        <v>0.38</v>
      </c>
      <c r="N142" s="186">
        <v>26</v>
      </c>
      <c r="O142" s="188">
        <f t="shared" si="13"/>
        <v>0.45</v>
      </c>
      <c r="P142" s="186">
        <v>48</v>
      </c>
      <c r="Q142" s="193">
        <f t="shared" si="18"/>
        <v>0.83</v>
      </c>
      <c r="V142" s="183">
        <v>16</v>
      </c>
      <c r="W142" s="183">
        <v>100</v>
      </c>
      <c r="X142" s="183">
        <v>38</v>
      </c>
      <c r="Y142" s="183">
        <v>45</v>
      </c>
      <c r="Z142" s="183">
        <v>83</v>
      </c>
    </row>
    <row r="143" spans="1:26" s="183" customFormat="1" ht="15" customHeight="1" x14ac:dyDescent="0.25">
      <c r="A143" s="183" t="s">
        <v>327</v>
      </c>
      <c r="B143" s="184" t="s">
        <v>707</v>
      </c>
      <c r="C143" s="185" t="str">
        <f>VLOOKUP(A143,[2]Sheet1!A:F,3,FALSE)</f>
        <v>Bath and North East Somerset, Swindon and Wiltshire</v>
      </c>
      <c r="D143" s="185" t="s">
        <v>329</v>
      </c>
      <c r="E143" s="183" t="s">
        <v>328</v>
      </c>
      <c r="F143" s="183" t="s">
        <v>742</v>
      </c>
      <c r="G143" s="186">
        <v>22</v>
      </c>
      <c r="H143" s="186">
        <v>5</v>
      </c>
      <c r="I143" s="187">
        <f t="shared" si="17"/>
        <v>0.33</v>
      </c>
      <c r="J143" s="186">
        <v>0</v>
      </c>
      <c r="K143" s="190" t="s">
        <v>122</v>
      </c>
      <c r="L143" s="186">
        <v>0</v>
      </c>
      <c r="M143" s="188">
        <f>X143/100</f>
        <v>0</v>
      </c>
      <c r="N143" s="186">
        <v>15</v>
      </c>
      <c r="O143" s="192">
        <f t="shared" si="13"/>
        <v>0.68</v>
      </c>
      <c r="P143" s="186">
        <v>5</v>
      </c>
      <c r="Q143" s="192">
        <f t="shared" si="18"/>
        <v>0.23</v>
      </c>
      <c r="V143" s="183">
        <v>33</v>
      </c>
      <c r="W143" s="183" t="s">
        <v>122</v>
      </c>
      <c r="X143" s="183">
        <v>0</v>
      </c>
      <c r="Y143" s="183">
        <v>68</v>
      </c>
      <c r="Z143" s="183">
        <v>23</v>
      </c>
    </row>
    <row r="144" spans="1:26" s="183" customFormat="1" ht="15" customHeight="1" x14ac:dyDescent="0.25">
      <c r="A144" s="183" t="s">
        <v>289</v>
      </c>
      <c r="B144" s="184" t="s">
        <v>707</v>
      </c>
      <c r="C144" s="185" t="str">
        <f>VLOOKUP(A144,[2]Sheet1!A:F,3,FALSE)</f>
        <v xml:space="preserve">Cornwall and the Isles of Scilly Health and Care Partnership </v>
      </c>
      <c r="D144" s="185" t="s">
        <v>291</v>
      </c>
      <c r="E144" s="183" t="s">
        <v>290</v>
      </c>
      <c r="F144" s="183" t="s">
        <v>742</v>
      </c>
      <c r="G144" s="186">
        <v>42</v>
      </c>
      <c r="H144" s="186">
        <v>17</v>
      </c>
      <c r="I144" s="194">
        <f t="shared" si="17"/>
        <v>0.46</v>
      </c>
      <c r="J144" s="186">
        <v>0</v>
      </c>
      <c r="K144" s="190" t="s">
        <v>122</v>
      </c>
      <c r="L144" s="186" t="s">
        <v>752</v>
      </c>
      <c r="M144" s="191" t="s">
        <v>753</v>
      </c>
      <c r="N144" s="186">
        <v>20</v>
      </c>
      <c r="O144" s="192">
        <f t="shared" si="13"/>
        <v>0.48</v>
      </c>
      <c r="P144" s="186">
        <v>16</v>
      </c>
      <c r="Q144" s="192">
        <f t="shared" si="18"/>
        <v>0.38</v>
      </c>
      <c r="V144" s="183">
        <v>46</v>
      </c>
      <c r="W144" s="183" t="s">
        <v>122</v>
      </c>
      <c r="X144" s="183">
        <v>20</v>
      </c>
      <c r="Y144" s="183">
        <v>48</v>
      </c>
      <c r="Z144" s="183">
        <v>38</v>
      </c>
    </row>
    <row r="145" spans="1:26" s="183" customFormat="1" ht="15" customHeight="1" x14ac:dyDescent="0.25">
      <c r="A145" s="183" t="s">
        <v>821</v>
      </c>
      <c r="B145" s="184" t="s">
        <v>707</v>
      </c>
      <c r="C145" s="185" t="str">
        <f>VLOOKUP(A145,[2]Sheet1!A:F,3,FALSE)</f>
        <v>Healthier Together Bristol, North Somerset and South Gloucestershire</v>
      </c>
      <c r="D145" s="185" t="s">
        <v>48</v>
      </c>
      <c r="E145" s="183" t="s">
        <v>822</v>
      </c>
      <c r="F145" s="183" t="s">
        <v>742</v>
      </c>
      <c r="G145" s="186">
        <v>71</v>
      </c>
      <c r="H145" s="186">
        <v>16</v>
      </c>
      <c r="I145" s="187">
        <f t="shared" si="17"/>
        <v>0.25</v>
      </c>
      <c r="J145" s="186" t="s">
        <v>752</v>
      </c>
      <c r="K145" s="193">
        <f>W145/100</f>
        <v>1</v>
      </c>
      <c r="L145" s="186" t="s">
        <v>752</v>
      </c>
      <c r="M145" s="191" t="s">
        <v>753</v>
      </c>
      <c r="N145" s="186">
        <v>51</v>
      </c>
      <c r="O145" s="192">
        <f t="shared" si="13"/>
        <v>0.72</v>
      </c>
      <c r="P145" s="186">
        <v>56</v>
      </c>
      <c r="Q145" s="193">
        <f t="shared" si="18"/>
        <v>0.79</v>
      </c>
      <c r="V145" s="183">
        <v>25</v>
      </c>
      <c r="W145" s="183">
        <v>100</v>
      </c>
      <c r="X145" s="183">
        <v>50</v>
      </c>
      <c r="Y145" s="183">
        <v>72</v>
      </c>
      <c r="Z145" s="183">
        <v>79</v>
      </c>
    </row>
    <row r="146" spans="1:26" s="183" customFormat="1" ht="15" customHeight="1" x14ac:dyDescent="0.25">
      <c r="A146" s="183" t="s">
        <v>134</v>
      </c>
      <c r="B146" s="184" t="s">
        <v>707</v>
      </c>
      <c r="C146" s="185" t="str">
        <f>VLOOKUP(A146,[2]Sheet1!A:F,3,FALSE)</f>
        <v xml:space="preserve">One Gloucestershire </v>
      </c>
      <c r="D146" s="185" t="s">
        <v>136</v>
      </c>
      <c r="E146" s="183" t="s">
        <v>135</v>
      </c>
      <c r="F146" s="183" t="s">
        <v>742</v>
      </c>
      <c r="G146" s="186">
        <v>37</v>
      </c>
      <c r="H146" s="186">
        <v>6</v>
      </c>
      <c r="I146" s="187">
        <f t="shared" si="17"/>
        <v>0.23</v>
      </c>
      <c r="J146" s="186">
        <v>0</v>
      </c>
      <c r="K146" s="190" t="s">
        <v>122</v>
      </c>
      <c r="L146" s="186">
        <v>8</v>
      </c>
      <c r="M146" s="193">
        <f>X146/100</f>
        <v>1</v>
      </c>
      <c r="N146" s="186">
        <v>32</v>
      </c>
      <c r="O146" s="193">
        <f t="shared" si="13"/>
        <v>0.86</v>
      </c>
      <c r="P146" s="186">
        <v>30</v>
      </c>
      <c r="Q146" s="193">
        <f t="shared" si="18"/>
        <v>0.81</v>
      </c>
      <c r="V146" s="183">
        <v>23</v>
      </c>
      <c r="W146" s="183" t="s">
        <v>122</v>
      </c>
      <c r="X146" s="183">
        <v>100</v>
      </c>
      <c r="Y146" s="183">
        <v>86</v>
      </c>
      <c r="Z146" s="183">
        <v>81</v>
      </c>
    </row>
    <row r="147" spans="1:26" s="183" customFormat="1" ht="15" customHeight="1" x14ac:dyDescent="0.25">
      <c r="A147" s="183" t="s">
        <v>408</v>
      </c>
      <c r="B147" s="184" t="s">
        <v>707</v>
      </c>
      <c r="C147" s="185" t="str">
        <f>VLOOKUP(A147,[2]Sheet1!A:F,3,FALSE)</f>
        <v xml:space="preserve">Our Dorset </v>
      </c>
      <c r="D147" s="185" t="s">
        <v>410</v>
      </c>
      <c r="E147" s="183" t="s">
        <v>409</v>
      </c>
      <c r="F147" s="183" t="s">
        <v>742</v>
      </c>
      <c r="G147" s="186">
        <v>17</v>
      </c>
      <c r="H147" s="186">
        <v>5</v>
      </c>
      <c r="I147" s="187">
        <f t="shared" si="17"/>
        <v>0.38</v>
      </c>
      <c r="J147" s="186">
        <v>0</v>
      </c>
      <c r="K147" s="190" t="s">
        <v>122</v>
      </c>
      <c r="L147" s="186" t="s">
        <v>752</v>
      </c>
      <c r="M147" s="191" t="s">
        <v>753</v>
      </c>
      <c r="N147" s="186">
        <v>16</v>
      </c>
      <c r="O147" s="193">
        <f t="shared" si="13"/>
        <v>0.94</v>
      </c>
      <c r="P147" s="186">
        <v>15</v>
      </c>
      <c r="Q147" s="193">
        <f t="shared" si="18"/>
        <v>0.88</v>
      </c>
      <c r="V147" s="183">
        <v>38</v>
      </c>
      <c r="W147" s="183" t="s">
        <v>122</v>
      </c>
      <c r="X147" s="183">
        <v>20</v>
      </c>
      <c r="Y147" s="183">
        <v>94</v>
      </c>
      <c r="Z147" s="183">
        <v>88</v>
      </c>
    </row>
    <row r="148" spans="1:26" s="183" customFormat="1" ht="15" customHeight="1" x14ac:dyDescent="0.25">
      <c r="A148" s="183" t="s">
        <v>258</v>
      </c>
      <c r="B148" s="184" t="s">
        <v>707</v>
      </c>
      <c r="C148" s="185" t="str">
        <f>VLOOKUP(A148,[2]Sheet1!A:F,3,FALSE)</f>
        <v xml:space="preserve">Our Dorset </v>
      </c>
      <c r="D148" s="185" t="s">
        <v>38</v>
      </c>
      <c r="E148" s="183" t="s">
        <v>259</v>
      </c>
      <c r="F148" s="183" t="s">
        <v>742</v>
      </c>
      <c r="G148" s="186">
        <v>80</v>
      </c>
      <c r="H148" s="186">
        <v>29</v>
      </c>
      <c r="I148" s="194">
        <f t="shared" si="17"/>
        <v>0.43</v>
      </c>
      <c r="J148" s="186">
        <v>0</v>
      </c>
      <c r="K148" s="190" t="s">
        <v>122</v>
      </c>
      <c r="L148" s="186">
        <v>0</v>
      </c>
      <c r="M148" s="188">
        <f>X148/100</f>
        <v>0</v>
      </c>
      <c r="N148" s="186">
        <v>51</v>
      </c>
      <c r="O148" s="192">
        <f t="shared" si="13"/>
        <v>0.64</v>
      </c>
      <c r="P148" s="186">
        <v>6</v>
      </c>
      <c r="Q148" s="188">
        <f t="shared" si="18"/>
        <v>0.08</v>
      </c>
      <c r="V148" s="183">
        <v>43</v>
      </c>
      <c r="W148" s="183" t="s">
        <v>122</v>
      </c>
      <c r="X148" s="183">
        <v>0</v>
      </c>
      <c r="Y148" s="183">
        <v>64</v>
      </c>
      <c r="Z148" s="183">
        <v>8</v>
      </c>
    </row>
    <row r="149" spans="1:26" s="183" customFormat="1" ht="15" customHeight="1" x14ac:dyDescent="0.25">
      <c r="A149" s="183" t="s">
        <v>210</v>
      </c>
      <c r="B149" s="184" t="s">
        <v>707</v>
      </c>
      <c r="C149" s="185" t="str">
        <f>VLOOKUP(A149,[2]Sheet1!A:F,3,FALSE)</f>
        <v xml:space="preserve">Somerset </v>
      </c>
      <c r="D149" s="185" t="s">
        <v>212</v>
      </c>
      <c r="E149" s="183" t="s">
        <v>211</v>
      </c>
      <c r="F149" s="183" t="s">
        <v>742</v>
      </c>
      <c r="G149" s="186">
        <v>24</v>
      </c>
      <c r="H149" s="186">
        <v>8</v>
      </c>
      <c r="I149" s="194">
        <f t="shared" si="17"/>
        <v>0.47</v>
      </c>
      <c r="J149" s="186">
        <v>0</v>
      </c>
      <c r="K149" s="190" t="s">
        <v>122</v>
      </c>
      <c r="L149" s="186">
        <v>7</v>
      </c>
      <c r="M149" s="192">
        <f>X149/100</f>
        <v>0.54</v>
      </c>
      <c r="N149" s="186">
        <v>18</v>
      </c>
      <c r="O149" s="192">
        <f t="shared" si="13"/>
        <v>0.75</v>
      </c>
      <c r="P149" s="186">
        <v>12</v>
      </c>
      <c r="Q149" s="192">
        <f t="shared" si="18"/>
        <v>0.5</v>
      </c>
      <c r="V149" s="183">
        <v>47</v>
      </c>
      <c r="W149" s="183" t="s">
        <v>122</v>
      </c>
      <c r="X149" s="183">
        <v>54</v>
      </c>
      <c r="Y149" s="183">
        <v>75</v>
      </c>
      <c r="Z149" s="183">
        <v>50</v>
      </c>
    </row>
    <row r="150" spans="1:26" s="183" customFormat="1" ht="15" customHeight="1" x14ac:dyDescent="0.25">
      <c r="A150" s="183" t="s">
        <v>446</v>
      </c>
      <c r="B150" s="184" t="s">
        <v>707</v>
      </c>
      <c r="C150" s="185" t="str">
        <f>VLOOKUP(A150,[2]Sheet1!A:F,3,FALSE)</f>
        <v xml:space="preserve">Somerset </v>
      </c>
      <c r="D150" s="185" t="s">
        <v>448</v>
      </c>
      <c r="E150" s="183" t="s">
        <v>447</v>
      </c>
      <c r="F150" s="183" t="s">
        <v>742</v>
      </c>
      <c r="G150" s="186" t="s">
        <v>752</v>
      </c>
      <c r="H150" s="186">
        <v>0</v>
      </c>
      <c r="I150" s="195">
        <f t="shared" si="17"/>
        <v>0</v>
      </c>
      <c r="J150" s="186">
        <v>0</v>
      </c>
      <c r="K150" s="190" t="s">
        <v>122</v>
      </c>
      <c r="L150" s="186">
        <v>0</v>
      </c>
      <c r="M150" s="188">
        <v>0</v>
      </c>
      <c r="N150" s="186">
        <v>0</v>
      </c>
      <c r="O150" s="188">
        <f t="shared" si="13"/>
        <v>0</v>
      </c>
      <c r="P150" s="186">
        <v>0</v>
      </c>
      <c r="Q150" s="188">
        <f t="shared" si="18"/>
        <v>0</v>
      </c>
      <c r="V150" s="183">
        <v>0</v>
      </c>
      <c r="W150" s="183" t="s">
        <v>122</v>
      </c>
      <c r="X150" s="183" t="s">
        <v>122</v>
      </c>
      <c r="Y150" s="183">
        <v>0</v>
      </c>
      <c r="Z150" s="183">
        <v>0</v>
      </c>
    </row>
    <row r="151" spans="1:26" s="183" customFormat="1" ht="15" customHeight="1" x14ac:dyDescent="0.25">
      <c r="A151" s="183" t="s">
        <v>219</v>
      </c>
      <c r="B151" s="184" t="s">
        <v>707</v>
      </c>
      <c r="C151" s="185" t="str">
        <f>VLOOKUP(A151,[2]Sheet1!A:F,3,FALSE)</f>
        <v xml:space="preserve">Together for Devon </v>
      </c>
      <c r="D151" s="185" t="s">
        <v>221</v>
      </c>
      <c r="E151" s="183" t="s">
        <v>220</v>
      </c>
      <c r="F151" s="183" t="s">
        <v>742</v>
      </c>
      <c r="G151" s="186">
        <v>13</v>
      </c>
      <c r="H151" s="186">
        <v>6</v>
      </c>
      <c r="I151" s="194">
        <f t="shared" si="17"/>
        <v>0.6</v>
      </c>
      <c r="J151" s="186">
        <v>0</v>
      </c>
      <c r="K151" s="190" t="s">
        <v>122</v>
      </c>
      <c r="L151" s="186" t="s">
        <v>752</v>
      </c>
      <c r="M151" s="191" t="s">
        <v>753</v>
      </c>
      <c r="N151" s="186">
        <v>13</v>
      </c>
      <c r="O151" s="193">
        <f t="shared" si="13"/>
        <v>1</v>
      </c>
      <c r="P151" s="186">
        <v>10</v>
      </c>
      <c r="Q151" s="193">
        <f t="shared" si="18"/>
        <v>0.77</v>
      </c>
      <c r="V151" s="183">
        <v>60</v>
      </c>
      <c r="W151" s="183" t="s">
        <v>122</v>
      </c>
      <c r="X151" s="183">
        <v>100</v>
      </c>
      <c r="Y151" s="183">
        <v>100</v>
      </c>
      <c r="Z151" s="183">
        <v>77</v>
      </c>
    </row>
    <row r="152" spans="1:26" s="183" customFormat="1" ht="15" customHeight="1" x14ac:dyDescent="0.25">
      <c r="A152" s="183" t="s">
        <v>292</v>
      </c>
      <c r="B152" s="184" t="s">
        <v>707</v>
      </c>
      <c r="C152" s="185" t="str">
        <f>VLOOKUP(A152,[2]Sheet1!A:F,3,FALSE)</f>
        <v xml:space="preserve">Together for Devon </v>
      </c>
      <c r="D152" s="185" t="s">
        <v>221</v>
      </c>
      <c r="E152" s="183" t="s">
        <v>293</v>
      </c>
      <c r="F152" s="183" t="s">
        <v>742</v>
      </c>
      <c r="G152" s="186">
        <v>64</v>
      </c>
      <c r="H152" s="186">
        <v>15</v>
      </c>
      <c r="I152" s="187">
        <f t="shared" si="17"/>
        <v>0.27</v>
      </c>
      <c r="J152" s="186">
        <v>0</v>
      </c>
      <c r="K152" s="190" t="s">
        <v>122</v>
      </c>
      <c r="L152" s="186">
        <v>5</v>
      </c>
      <c r="M152" s="192">
        <f>X152/100</f>
        <v>0.5</v>
      </c>
      <c r="N152" s="186">
        <v>36</v>
      </c>
      <c r="O152" s="192">
        <f t="shared" si="13"/>
        <v>0.56000000000000005</v>
      </c>
      <c r="P152" s="186">
        <v>63</v>
      </c>
      <c r="Q152" s="193">
        <f t="shared" si="18"/>
        <v>0.98</v>
      </c>
      <c r="V152" s="183">
        <v>27</v>
      </c>
      <c r="W152" s="183" t="s">
        <v>122</v>
      </c>
      <c r="X152" s="183">
        <v>50</v>
      </c>
      <c r="Y152" s="183">
        <v>56</v>
      </c>
      <c r="Z152" s="183">
        <v>98</v>
      </c>
    </row>
    <row r="153" spans="1:26" s="183" customFormat="1" ht="15" customHeight="1" x14ac:dyDescent="0.25">
      <c r="A153" s="183" t="s">
        <v>383</v>
      </c>
      <c r="B153" s="184" t="s">
        <v>707</v>
      </c>
      <c r="C153" s="185" t="str">
        <f>VLOOKUP(A153,[2]Sheet1!A:F,3,FALSE)</f>
        <v xml:space="preserve">Together for Devon </v>
      </c>
      <c r="D153" s="185" t="s">
        <v>385</v>
      </c>
      <c r="E153" s="183" t="s">
        <v>384</v>
      </c>
      <c r="F153" s="183" t="s">
        <v>742</v>
      </c>
      <c r="G153" s="186">
        <v>43</v>
      </c>
      <c r="H153" s="186">
        <v>8</v>
      </c>
      <c r="I153" s="187">
        <f t="shared" si="17"/>
        <v>0.24</v>
      </c>
      <c r="J153" s="186" t="s">
        <v>752</v>
      </c>
      <c r="K153" s="193">
        <f>W153/100</f>
        <v>1</v>
      </c>
      <c r="L153" s="186">
        <v>5</v>
      </c>
      <c r="M153" s="192">
        <f>X153/100</f>
        <v>0.33</v>
      </c>
      <c r="N153" s="186">
        <v>23</v>
      </c>
      <c r="O153" s="192">
        <f t="shared" si="13"/>
        <v>0.53</v>
      </c>
      <c r="P153" s="186">
        <v>16</v>
      </c>
      <c r="Q153" s="192">
        <f t="shared" si="18"/>
        <v>0.37</v>
      </c>
      <c r="V153" s="183">
        <v>24</v>
      </c>
      <c r="W153" s="183">
        <v>100</v>
      </c>
      <c r="X153" s="183">
        <v>33</v>
      </c>
      <c r="Y153" s="183">
        <v>53</v>
      </c>
      <c r="Z153" s="183">
        <v>37</v>
      </c>
    </row>
    <row r="154" spans="1:26" s="183" customFormat="1" ht="15" customHeight="1" x14ac:dyDescent="0.25">
      <c r="A154" s="183" t="s">
        <v>265</v>
      </c>
      <c r="B154" s="184" t="s">
        <v>707</v>
      </c>
      <c r="C154" s="185" t="str">
        <f>VLOOKUP(A154,[2]Sheet1!A:F,3,FALSE)</f>
        <v xml:space="preserve">Together for Devon </v>
      </c>
      <c r="D154" s="185" t="s">
        <v>267</v>
      </c>
      <c r="E154" s="183" t="s">
        <v>266</v>
      </c>
      <c r="F154" s="183" t="s">
        <v>742</v>
      </c>
      <c r="G154" s="186">
        <v>49</v>
      </c>
      <c r="H154" s="186">
        <v>18</v>
      </c>
      <c r="I154" s="194">
        <f t="shared" si="17"/>
        <v>0.46</v>
      </c>
      <c r="J154" s="186">
        <v>0</v>
      </c>
      <c r="K154" s="190" t="s">
        <v>122</v>
      </c>
      <c r="L154" s="186" t="s">
        <v>752</v>
      </c>
      <c r="M154" s="191" t="s">
        <v>753</v>
      </c>
      <c r="N154" s="186">
        <v>18</v>
      </c>
      <c r="O154" s="188">
        <f t="shared" si="13"/>
        <v>0.37</v>
      </c>
      <c r="P154" s="186">
        <v>13</v>
      </c>
      <c r="Q154" s="192">
        <f t="shared" si="18"/>
        <v>0.27</v>
      </c>
      <c r="V154" s="183">
        <v>46</v>
      </c>
      <c r="W154" s="183" t="s">
        <v>122</v>
      </c>
      <c r="X154" s="183">
        <v>33</v>
      </c>
      <c r="Y154" s="183">
        <v>37</v>
      </c>
      <c r="Z154" s="183">
        <v>27</v>
      </c>
    </row>
    <row r="155" spans="1:26" s="201" customFormat="1" ht="15" customHeight="1" x14ac:dyDescent="0.25">
      <c r="B155" s="202" t="s">
        <v>770</v>
      </c>
      <c r="C155" s="203"/>
      <c r="D155" s="203"/>
      <c r="E155" s="203"/>
      <c r="F155" s="203"/>
      <c r="G155" s="203"/>
      <c r="H155" s="203"/>
      <c r="I155" s="204"/>
      <c r="J155" s="203"/>
      <c r="K155" s="205"/>
      <c r="L155" s="203"/>
      <c r="M155" s="205"/>
      <c r="N155" s="203"/>
      <c r="O155" s="205"/>
      <c r="P155" s="206"/>
      <c r="Q155" s="204"/>
    </row>
    <row r="156" spans="1:26" s="183" customFormat="1" ht="15" customHeight="1" x14ac:dyDescent="0.25">
      <c r="A156" s="74" t="s">
        <v>823</v>
      </c>
      <c r="B156" s="12"/>
      <c r="C156" s="12"/>
      <c r="D156" s="185" t="s">
        <v>142</v>
      </c>
      <c r="E156" s="183" t="s">
        <v>824</v>
      </c>
      <c r="F156" s="183" t="s">
        <v>741</v>
      </c>
      <c r="G156" s="186">
        <v>211</v>
      </c>
      <c r="H156" s="186">
        <v>32</v>
      </c>
      <c r="I156" s="189">
        <f t="shared" si="17"/>
        <v>0.17</v>
      </c>
      <c r="J156" s="186">
        <v>0</v>
      </c>
      <c r="K156" s="190" t="s">
        <v>122</v>
      </c>
      <c r="L156" s="186">
        <v>13</v>
      </c>
      <c r="M156" s="192">
        <f>X156/100</f>
        <v>0.25</v>
      </c>
      <c r="N156" s="186">
        <v>180</v>
      </c>
      <c r="O156" s="193">
        <f t="shared" si="13"/>
        <v>0.85</v>
      </c>
      <c r="P156" s="186">
        <v>179</v>
      </c>
      <c r="Q156" s="193">
        <f t="shared" si="18"/>
        <v>0.85</v>
      </c>
      <c r="V156" s="183">
        <v>17</v>
      </c>
      <c r="W156" s="183" t="s">
        <v>122</v>
      </c>
      <c r="X156" s="183">
        <v>25</v>
      </c>
      <c r="Y156" s="183">
        <v>85</v>
      </c>
      <c r="Z156" s="183">
        <v>85</v>
      </c>
    </row>
    <row r="157" spans="1:26" s="183" customFormat="1" ht="15" customHeight="1" x14ac:dyDescent="0.25">
      <c r="A157" s="74" t="s">
        <v>825</v>
      </c>
      <c r="B157" s="12"/>
      <c r="C157" s="12"/>
      <c r="D157" s="185" t="s">
        <v>788</v>
      </c>
      <c r="E157" s="183" t="s">
        <v>826</v>
      </c>
      <c r="F157" s="183" t="s">
        <v>741</v>
      </c>
      <c r="G157" s="186">
        <v>5</v>
      </c>
      <c r="H157" s="186" t="s">
        <v>752</v>
      </c>
      <c r="I157" s="191" t="s">
        <v>753</v>
      </c>
      <c r="J157" s="186">
        <v>0</v>
      </c>
      <c r="K157" s="190" t="s">
        <v>122</v>
      </c>
      <c r="L157" s="186">
        <v>0</v>
      </c>
      <c r="M157" s="188">
        <v>0</v>
      </c>
      <c r="N157" s="186" t="s">
        <v>752</v>
      </c>
      <c r="O157" s="191" t="s">
        <v>753</v>
      </c>
      <c r="P157" s="186" t="s">
        <v>752</v>
      </c>
      <c r="Q157" s="191" t="s">
        <v>753</v>
      </c>
      <c r="V157" s="183">
        <v>33</v>
      </c>
      <c r="W157" s="183" t="s">
        <v>122</v>
      </c>
      <c r="X157" s="183" t="s">
        <v>122</v>
      </c>
      <c r="Y157" s="183">
        <v>20</v>
      </c>
      <c r="Z157" s="183">
        <v>40</v>
      </c>
    </row>
    <row r="158" spans="1:26" s="183" customFormat="1" ht="15" customHeight="1" x14ac:dyDescent="0.25">
      <c r="A158" s="74" t="s">
        <v>827</v>
      </c>
      <c r="B158" s="12"/>
      <c r="C158" s="12"/>
      <c r="D158" s="185" t="s">
        <v>788</v>
      </c>
      <c r="E158" s="183" t="s">
        <v>828</v>
      </c>
      <c r="F158" s="183" t="s">
        <v>741</v>
      </c>
      <c r="G158" s="186">
        <v>35</v>
      </c>
      <c r="H158" s="186">
        <v>6</v>
      </c>
      <c r="I158" s="189">
        <f>V158/100</f>
        <v>0.18</v>
      </c>
      <c r="J158" s="186">
        <v>0</v>
      </c>
      <c r="K158" s="190" t="s">
        <v>122</v>
      </c>
      <c r="L158" s="186" t="s">
        <v>752</v>
      </c>
      <c r="M158" s="191" t="s">
        <v>753</v>
      </c>
      <c r="N158" s="186">
        <v>26</v>
      </c>
      <c r="O158" s="192">
        <f>Y158/100</f>
        <v>0.74</v>
      </c>
      <c r="P158" s="186">
        <v>13</v>
      </c>
      <c r="Q158" s="192">
        <f t="shared" ref="Q158:Q164" si="19">Z158/100</f>
        <v>0.37</v>
      </c>
      <c r="V158" s="183">
        <v>18</v>
      </c>
      <c r="W158" s="183" t="s">
        <v>122</v>
      </c>
      <c r="X158" s="183">
        <v>44</v>
      </c>
      <c r="Y158" s="183">
        <v>74</v>
      </c>
      <c r="Z158" s="183">
        <v>37</v>
      </c>
    </row>
    <row r="159" spans="1:26" s="183" customFormat="1" ht="15" customHeight="1" x14ac:dyDescent="0.25">
      <c r="A159" s="74" t="s">
        <v>394</v>
      </c>
      <c r="B159" s="12"/>
      <c r="C159" s="12"/>
      <c r="D159" s="185" t="s">
        <v>197</v>
      </c>
      <c r="E159" s="183" t="s">
        <v>395</v>
      </c>
      <c r="F159" s="183" t="s">
        <v>741</v>
      </c>
      <c r="G159" s="186" t="s">
        <v>752</v>
      </c>
      <c r="H159" s="186" t="s">
        <v>752</v>
      </c>
      <c r="I159" s="191" t="s">
        <v>753</v>
      </c>
      <c r="J159" s="186">
        <v>0</v>
      </c>
      <c r="K159" s="190" t="s">
        <v>122</v>
      </c>
      <c r="L159" s="186">
        <v>0</v>
      </c>
      <c r="M159" s="188">
        <v>0</v>
      </c>
      <c r="N159" s="186" t="s">
        <v>752</v>
      </c>
      <c r="O159" s="191" t="s">
        <v>753</v>
      </c>
      <c r="P159" s="186">
        <v>0</v>
      </c>
      <c r="Q159" s="188">
        <f t="shared" si="19"/>
        <v>0</v>
      </c>
      <c r="V159" s="183">
        <v>50</v>
      </c>
      <c r="W159" s="183" t="s">
        <v>122</v>
      </c>
      <c r="X159" s="183" t="s">
        <v>122</v>
      </c>
      <c r="Y159" s="183">
        <v>67</v>
      </c>
      <c r="Z159" s="183">
        <v>0</v>
      </c>
    </row>
    <row r="160" spans="1:26" s="183" customFormat="1" ht="15" customHeight="1" x14ac:dyDescent="0.25">
      <c r="A160" s="74" t="s">
        <v>253</v>
      </c>
      <c r="B160" s="12"/>
      <c r="C160" s="12"/>
      <c r="D160" s="185" t="s">
        <v>255</v>
      </c>
      <c r="E160" s="183" t="s">
        <v>254</v>
      </c>
      <c r="F160" s="183" t="s">
        <v>741</v>
      </c>
      <c r="G160" s="186">
        <v>92</v>
      </c>
      <c r="H160" s="186">
        <v>26</v>
      </c>
      <c r="I160" s="187">
        <f>V160/100</f>
        <v>0.33</v>
      </c>
      <c r="J160" s="186">
        <v>0</v>
      </c>
      <c r="K160" s="190" t="s">
        <v>122</v>
      </c>
      <c r="L160" s="186" t="s">
        <v>752</v>
      </c>
      <c r="M160" s="191" t="s">
        <v>753</v>
      </c>
      <c r="N160" s="186">
        <v>86</v>
      </c>
      <c r="O160" s="193">
        <f>Y160/100</f>
        <v>0.93</v>
      </c>
      <c r="P160" s="186">
        <v>42</v>
      </c>
      <c r="Q160" s="192">
        <f t="shared" si="19"/>
        <v>0.46</v>
      </c>
      <c r="V160" s="183">
        <v>33</v>
      </c>
      <c r="W160" s="183" t="s">
        <v>122</v>
      </c>
      <c r="X160" s="183">
        <v>50</v>
      </c>
      <c r="Y160" s="183">
        <v>93</v>
      </c>
      <c r="Z160" s="183">
        <v>46</v>
      </c>
    </row>
    <row r="161" spans="1:26" s="183" customFormat="1" ht="15" customHeight="1" x14ac:dyDescent="0.25">
      <c r="A161" s="74" t="s">
        <v>268</v>
      </c>
      <c r="B161" s="12"/>
      <c r="C161" s="12"/>
      <c r="D161" s="185" t="s">
        <v>255</v>
      </c>
      <c r="E161" s="183" t="s">
        <v>269</v>
      </c>
      <c r="F161" s="183" t="s">
        <v>741</v>
      </c>
      <c r="G161" s="186">
        <v>34</v>
      </c>
      <c r="H161" s="186">
        <v>10</v>
      </c>
      <c r="I161" s="187">
        <f>V161/100</f>
        <v>0.37</v>
      </c>
      <c r="J161" s="186">
        <v>0</v>
      </c>
      <c r="K161" s="190" t="s">
        <v>122</v>
      </c>
      <c r="L161" s="186">
        <v>8</v>
      </c>
      <c r="M161" s="193">
        <f>X161/100</f>
        <v>1</v>
      </c>
      <c r="N161" s="186">
        <v>27</v>
      </c>
      <c r="O161" s="192">
        <f>Y161/100</f>
        <v>0.79</v>
      </c>
      <c r="P161" s="186">
        <v>28</v>
      </c>
      <c r="Q161" s="193">
        <f t="shared" si="19"/>
        <v>0.82</v>
      </c>
      <c r="V161" s="183">
        <v>37</v>
      </c>
      <c r="W161" s="183" t="s">
        <v>122</v>
      </c>
      <c r="X161" s="183">
        <v>100</v>
      </c>
      <c r="Y161" s="183">
        <v>79</v>
      </c>
      <c r="Z161" s="183">
        <v>82</v>
      </c>
    </row>
    <row r="162" spans="1:26" s="183" customFormat="1" ht="15" customHeight="1" x14ac:dyDescent="0.25">
      <c r="A162" s="74" t="s">
        <v>296</v>
      </c>
      <c r="B162" s="12"/>
      <c r="C162" s="12"/>
      <c r="D162" s="185" t="s">
        <v>255</v>
      </c>
      <c r="E162" s="183" t="s">
        <v>297</v>
      </c>
      <c r="F162" s="183" t="s">
        <v>741</v>
      </c>
      <c r="G162" s="186">
        <v>46</v>
      </c>
      <c r="H162" s="186">
        <v>17</v>
      </c>
      <c r="I162" s="187">
        <f>V162/100</f>
        <v>0.4</v>
      </c>
      <c r="J162" s="186">
        <v>0</v>
      </c>
      <c r="K162" s="190" t="s">
        <v>122</v>
      </c>
      <c r="L162" s="186">
        <v>13</v>
      </c>
      <c r="M162" s="193">
        <f>X162/100</f>
        <v>1</v>
      </c>
      <c r="N162" s="186">
        <v>46</v>
      </c>
      <c r="O162" s="193">
        <f>Y162/100</f>
        <v>1</v>
      </c>
      <c r="P162" s="186">
        <v>45</v>
      </c>
      <c r="Q162" s="193">
        <f t="shared" si="19"/>
        <v>0.98</v>
      </c>
      <c r="V162" s="183">
        <v>40</v>
      </c>
      <c r="W162" s="183" t="s">
        <v>122</v>
      </c>
      <c r="X162" s="183">
        <v>100</v>
      </c>
      <c r="Y162" s="183">
        <v>100</v>
      </c>
      <c r="Z162" s="183">
        <v>98</v>
      </c>
    </row>
    <row r="163" spans="1:26" s="183" customFormat="1" ht="15" customHeight="1" x14ac:dyDescent="0.25">
      <c r="A163" s="74" t="s">
        <v>132</v>
      </c>
      <c r="B163" s="12"/>
      <c r="C163" s="12"/>
      <c r="D163" s="185" t="s">
        <v>44</v>
      </c>
      <c r="E163" s="183" t="s">
        <v>133</v>
      </c>
      <c r="F163" s="183" t="s">
        <v>741</v>
      </c>
      <c r="G163" s="186">
        <v>85</v>
      </c>
      <c r="H163" s="186">
        <v>26</v>
      </c>
      <c r="I163" s="187">
        <f>V163/100</f>
        <v>0.31</v>
      </c>
      <c r="J163" s="186">
        <v>0</v>
      </c>
      <c r="K163" s="190" t="s">
        <v>122</v>
      </c>
      <c r="L163" s="186" t="s">
        <v>752</v>
      </c>
      <c r="M163" s="191" t="s">
        <v>753</v>
      </c>
      <c r="N163" s="186">
        <v>26</v>
      </c>
      <c r="O163" s="188">
        <f>Y163/100</f>
        <v>0.31</v>
      </c>
      <c r="P163" s="186">
        <v>9</v>
      </c>
      <c r="Q163" s="188">
        <f t="shared" si="19"/>
        <v>0.11</v>
      </c>
      <c r="V163" s="183">
        <v>31</v>
      </c>
      <c r="W163" s="183" t="s">
        <v>122</v>
      </c>
      <c r="X163" s="183">
        <v>13</v>
      </c>
      <c r="Y163" s="183">
        <v>31</v>
      </c>
      <c r="Z163" s="183">
        <v>11</v>
      </c>
    </row>
    <row r="164" spans="1:26" s="183" customFormat="1" ht="15" customHeight="1" x14ac:dyDescent="0.25">
      <c r="A164" s="74" t="s">
        <v>207</v>
      </c>
      <c r="B164" s="12"/>
      <c r="C164" s="12"/>
      <c r="D164" s="185" t="s">
        <v>209</v>
      </c>
      <c r="E164" s="183" t="s">
        <v>208</v>
      </c>
      <c r="F164" s="183" t="s">
        <v>741</v>
      </c>
      <c r="G164" s="186">
        <v>179</v>
      </c>
      <c r="H164" s="186">
        <v>43</v>
      </c>
      <c r="I164" s="187">
        <f>V164/100</f>
        <v>0.3</v>
      </c>
      <c r="J164" s="186">
        <v>0</v>
      </c>
      <c r="K164" s="190" t="s">
        <v>122</v>
      </c>
      <c r="L164" s="186">
        <v>19</v>
      </c>
      <c r="M164" s="192">
        <f>X164/100</f>
        <v>0.37</v>
      </c>
      <c r="N164" s="186">
        <v>127</v>
      </c>
      <c r="O164" s="192">
        <f>Y164/100</f>
        <v>0.71</v>
      </c>
      <c r="P164" s="186">
        <v>129</v>
      </c>
      <c r="Q164" s="193">
        <f t="shared" si="19"/>
        <v>0.72</v>
      </c>
      <c r="V164" s="183">
        <v>30</v>
      </c>
      <c r="W164" s="183" t="s">
        <v>122</v>
      </c>
      <c r="X164" s="183">
        <v>37</v>
      </c>
      <c r="Y164" s="183">
        <v>71</v>
      </c>
      <c r="Z164" s="183">
        <v>72</v>
      </c>
    </row>
  </sheetData>
  <sheetProtection algorithmName="SHA-512" hashValue="YcL5XgGo/6Q6hx1WS7f5XdecwsVY+rGUy65evLKbBCAMPyb0dON3FCZGFWpKvglPCRZlKGp6SJX2wvbyC7AmQA==" saltValue="kfkg7XiIaqEHyxZ93ynFNw==" spinCount="100000" sheet="1" objects="1" scenarios="1" sort="0" autoFilter="0"/>
  <autoFilter ref="A6:AB6" xr:uid="{D017DDE1-2DBA-4ECD-9347-7AFB3AF69B4E}"/>
  <mergeCells count="7">
    <mergeCell ref="B4:F4"/>
    <mergeCell ref="H1:Q1"/>
    <mergeCell ref="H2:I2"/>
    <mergeCell ref="J2:K2"/>
    <mergeCell ref="L2:M2"/>
    <mergeCell ref="N2:O2"/>
    <mergeCell ref="P2:Q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1. Introduction</vt:lpstr>
      <vt:lpstr>2. AA intro</vt:lpstr>
      <vt:lpstr>3. AA BKI</vt:lpstr>
      <vt:lpstr>4. AA KPI</vt:lpstr>
      <vt:lpstr>5. COPD intro</vt:lpstr>
      <vt:lpstr>6. COPD BKI</vt:lpstr>
      <vt:lpstr>7. COPD KPI</vt:lpstr>
      <vt:lpstr>8. CYP intro</vt:lpstr>
      <vt:lpstr>9. CYP BKI</vt:lpstr>
      <vt:lpstr>10. CYP KPI</vt:lpstr>
      <vt:lpstr>11. PR intro</vt:lpstr>
      <vt:lpstr>12. PR BKI</vt:lpstr>
      <vt:lpstr>13. PR KPI</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Sophia Baker</dc:creator>
  <cp:lastModifiedBy>Sophia Baker</cp:lastModifiedBy>
  <dcterms:created xsi:type="dcterms:W3CDTF">2022-07-11T13:46:45Z</dcterms:created>
  <dcterms:modified xsi:type="dcterms:W3CDTF">2023-01-10T11:16:12Z</dcterms:modified>
</cp:coreProperties>
</file>