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rcplondonacuk.sharepoint.com/sites/NRAPfileshare/Shared Documents/NRAP/5. PR/Service Management/Case ascertainment - October 2023/Survey responses/"/>
    </mc:Choice>
  </mc:AlternateContent>
  <xr:revisionPtr revIDLastSave="9" documentId="8_{CFBF8B38-03B3-4065-8BA1-97AA59F4B072}" xr6:coauthVersionLast="47" xr6:coauthVersionMax="47" xr10:uidLastSave="{14678EE7-05B3-4B82-9D1C-42CA96DCB344}"/>
  <bookViews>
    <workbookView xWindow="0" yWindow="0" windowWidth="7400" windowHeight="11400" tabRatio="601" firstSheet="2" activeTab="2" xr2:uid="{00000000-000D-0000-FFFF-FFFF00000000}"/>
  </bookViews>
  <sheets>
    <sheet name="Introduction" sheetId="4" r:id="rId1"/>
    <sheet name="Data" sheetId="2" r:id="rId2"/>
    <sheet name="Non participants" sheetId="5" r:id="rId3"/>
    <sheet name="Sheet3" sheetId="3" state="hidden" r:id="rId4"/>
  </sheets>
  <definedNames>
    <definedName name="_xlnm._FilterDatabase" localSheetId="1" hidden="1">Data!$A$7:$AD$7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 i="2" l="1"/>
  <c r="AA3" i="2"/>
  <c r="Y3" i="2"/>
  <c r="Z3" i="2" s="1"/>
  <c r="X3" i="2"/>
  <c r="W3" i="2"/>
  <c r="V3" i="2"/>
  <c r="U3" i="2"/>
  <c r="T3" i="2"/>
  <c r="S3" i="2"/>
  <c r="R3" i="2"/>
  <c r="Q3" i="2"/>
  <c r="P3" i="2"/>
  <c r="O3" i="2"/>
  <c r="M3" i="2"/>
  <c r="N3" i="2" s="1"/>
  <c r="L3" i="2"/>
  <c r="K3" i="2"/>
  <c r="J3" i="2"/>
  <c r="I3" i="2"/>
  <c r="H3" i="2"/>
  <c r="G3" i="2"/>
  <c r="F3" i="2"/>
  <c r="AB3" i="2" s="1"/>
  <c r="AD4" i="2"/>
  <c r="AB4" i="2"/>
  <c r="AB5" i="2"/>
  <c r="Z4" i="2"/>
  <c r="X4" i="2"/>
  <c r="V4" i="2"/>
  <c r="T4" i="2"/>
  <c r="R4" i="2"/>
  <c r="N4" i="2"/>
  <c r="L4" i="2"/>
  <c r="J4" i="2"/>
  <c r="H4" i="2"/>
  <c r="AB30" i="2"/>
  <c r="AB139" i="2"/>
  <c r="AB144" i="2"/>
  <c r="AB21" i="2"/>
  <c r="AB146" i="2"/>
  <c r="AB17" i="2"/>
  <c r="AB39" i="2"/>
  <c r="AB64" i="2"/>
  <c r="AB66" i="2"/>
  <c r="AB25" i="2"/>
  <c r="AB124" i="2"/>
  <c r="AB97" i="2"/>
  <c r="AB145" i="2"/>
  <c r="AB100" i="2"/>
  <c r="AB101" i="2"/>
  <c r="AB75" i="2"/>
  <c r="AB125" i="2"/>
  <c r="AB83" i="2"/>
  <c r="AB127" i="2"/>
  <c r="AB115" i="2"/>
  <c r="AB65" i="2"/>
  <c r="AB138" i="2"/>
  <c r="AB118" i="2"/>
  <c r="AB19" i="2"/>
  <c r="AB63" i="2"/>
  <c r="AB123" i="2"/>
  <c r="AB87" i="2"/>
  <c r="AB110" i="2"/>
  <c r="AB136" i="2"/>
  <c r="AB153" i="2"/>
  <c r="AB126" i="2"/>
  <c r="AB14" i="2"/>
  <c r="AB32" i="2"/>
  <c r="AB78" i="2"/>
  <c r="AB107" i="2"/>
  <c r="AB51" i="2"/>
  <c r="AB35" i="2"/>
  <c r="AB56" i="2"/>
  <c r="AB55" i="2"/>
  <c r="AB121" i="2"/>
  <c r="AB59" i="2"/>
  <c r="AB58" i="2"/>
  <c r="AB33" i="2"/>
  <c r="AB16" i="2"/>
  <c r="AB120" i="2"/>
  <c r="AB41" i="2"/>
  <c r="AB92" i="2"/>
  <c r="AB88" i="2"/>
  <c r="AB45" i="2"/>
  <c r="AB68" i="2"/>
  <c r="AB67" i="2"/>
  <c r="AB129" i="2"/>
  <c r="AB84" i="2"/>
  <c r="AB52" i="2"/>
  <c r="AB151" i="2"/>
  <c r="AB152" i="2"/>
  <c r="AB60" i="2"/>
  <c r="AB104" i="2"/>
  <c r="AB46" i="2"/>
  <c r="AB31" i="2"/>
  <c r="AB40" i="2"/>
  <c r="AB77" i="2"/>
  <c r="AB62" i="2"/>
  <c r="AB61" i="2"/>
  <c r="AB117" i="2"/>
  <c r="AB113" i="2"/>
  <c r="AB112" i="2"/>
  <c r="AB119" i="2"/>
  <c r="AB150" i="2"/>
  <c r="AB74" i="2"/>
  <c r="AB86" i="2"/>
  <c r="AB47" i="2"/>
  <c r="AB70" i="2"/>
  <c r="AB69" i="2"/>
  <c r="AB135" i="2"/>
  <c r="AB95" i="2"/>
  <c r="AB130" i="2"/>
  <c r="AB73" i="2"/>
  <c r="AB28" i="2"/>
  <c r="AB161" i="2"/>
  <c r="AB158" i="2"/>
  <c r="AB18" i="2"/>
  <c r="AB156" i="2"/>
  <c r="AB90" i="2"/>
  <c r="AB132" i="2"/>
  <c r="AB15" i="2"/>
  <c r="AB27" i="2"/>
  <c r="AB29" i="2"/>
  <c r="AB143" i="2"/>
  <c r="AB148" i="2"/>
  <c r="AB147" i="2"/>
  <c r="AB96" i="2"/>
  <c r="AB108" i="2"/>
  <c r="AB103" i="2"/>
  <c r="AB160" i="2"/>
  <c r="AB12" i="2"/>
  <c r="AB13" i="2"/>
  <c r="AB82" i="2"/>
  <c r="AB105" i="2"/>
  <c r="AB23" i="2"/>
  <c r="AB34" i="2"/>
  <c r="AB37" i="2"/>
  <c r="AB42" i="2"/>
  <c r="AB157" i="2"/>
  <c r="AB76" i="2"/>
  <c r="AB142" i="2"/>
  <c r="AB134" i="2"/>
  <c r="AB36" i="2"/>
  <c r="AB133" i="2"/>
  <c r="AB44" i="2"/>
  <c r="AB159" i="2"/>
  <c r="AB50" i="2"/>
  <c r="AB54" i="2"/>
  <c r="AB22" i="2"/>
  <c r="AB26" i="2"/>
  <c r="AB24" i="2"/>
  <c r="AB140" i="2"/>
  <c r="AB79" i="2"/>
  <c r="AB98" i="2"/>
  <c r="AB154" i="2"/>
  <c r="AB80" i="2"/>
  <c r="AB53" i="2"/>
  <c r="AB85" i="2"/>
  <c r="AB43" i="2"/>
  <c r="AB10" i="2"/>
  <c r="AB8" i="2"/>
  <c r="AD5" i="2"/>
  <c r="Z5" i="2"/>
  <c r="X5" i="2"/>
  <c r="V5" i="2"/>
  <c r="T5" i="2"/>
  <c r="R5" i="2"/>
  <c r="N5" i="2"/>
  <c r="L5" i="2"/>
  <c r="J5" i="2"/>
  <c r="H5" i="2"/>
  <c r="R10" i="2"/>
  <c r="R72" i="2"/>
  <c r="R43" i="2"/>
  <c r="R85" i="2"/>
  <c r="R26" i="2"/>
  <c r="R24" i="2"/>
  <c r="R140" i="2"/>
  <c r="R98" i="2"/>
  <c r="R154" i="2"/>
  <c r="R80" i="2"/>
  <c r="R53" i="2"/>
  <c r="R137" i="2"/>
  <c r="R22" i="2"/>
  <c r="R44" i="2"/>
  <c r="R159" i="2"/>
  <c r="R141" i="2"/>
  <c r="R50" i="2"/>
  <c r="R116" i="2"/>
  <c r="R114" i="2"/>
  <c r="R133" i="2"/>
  <c r="R134" i="2"/>
  <c r="R36" i="2"/>
  <c r="R38" i="2"/>
  <c r="R142" i="2"/>
  <c r="R23" i="2"/>
  <c r="R37" i="2"/>
  <c r="R42" i="2"/>
  <c r="R157" i="2"/>
  <c r="R105" i="2"/>
  <c r="R108" i="2"/>
  <c r="R103" i="2"/>
  <c r="R160" i="2"/>
  <c r="R12" i="2"/>
  <c r="R13" i="2"/>
  <c r="R99" i="2"/>
  <c r="R96" i="2"/>
  <c r="R15" i="2"/>
  <c r="R148" i="2"/>
  <c r="R131" i="2"/>
  <c r="R132" i="2"/>
  <c r="R156" i="2"/>
  <c r="R90" i="2"/>
  <c r="R91" i="2"/>
  <c r="R94" i="2"/>
  <c r="R18" i="2"/>
  <c r="R161" i="2"/>
  <c r="R73" i="2"/>
  <c r="R70" i="2"/>
  <c r="R69" i="2"/>
  <c r="R135" i="2"/>
  <c r="R130" i="2"/>
  <c r="R48" i="2"/>
  <c r="R47" i="2"/>
  <c r="R52" i="2"/>
  <c r="R151" i="2"/>
  <c r="R152" i="2"/>
  <c r="R60" i="2"/>
  <c r="R46" i="2"/>
  <c r="R31" i="2"/>
  <c r="R40" i="2"/>
  <c r="R77" i="2"/>
  <c r="R62" i="2"/>
  <c r="R61" i="2"/>
  <c r="R117" i="2"/>
  <c r="R113" i="2"/>
  <c r="R74" i="2"/>
  <c r="R86" i="2"/>
  <c r="R93" i="2"/>
  <c r="R84" i="2"/>
  <c r="R67" i="2"/>
  <c r="R129" i="2"/>
  <c r="R149" i="2"/>
  <c r="R45" i="2"/>
  <c r="R51" i="2"/>
  <c r="R35" i="2"/>
  <c r="R56" i="2"/>
  <c r="R55" i="2"/>
  <c r="R59" i="2"/>
  <c r="R58" i="2"/>
  <c r="R33" i="2"/>
  <c r="R16" i="2"/>
  <c r="R120" i="2"/>
  <c r="R41" i="2"/>
  <c r="R92" i="2"/>
  <c r="R88" i="2"/>
  <c r="R89" i="2"/>
  <c r="R126" i="2"/>
  <c r="R14" i="2"/>
  <c r="R32" i="2"/>
  <c r="R78" i="2"/>
  <c r="R81" i="2"/>
  <c r="R153" i="2"/>
  <c r="R87" i="2"/>
  <c r="R110" i="2"/>
  <c r="R136" i="2"/>
  <c r="R106" i="2"/>
  <c r="R122" i="2"/>
  <c r="R123" i="2"/>
  <c r="R115" i="2"/>
  <c r="R65" i="2"/>
  <c r="R138" i="2"/>
  <c r="R118" i="2"/>
  <c r="R19" i="2"/>
  <c r="R109" i="2"/>
  <c r="R127" i="2"/>
  <c r="R97" i="2"/>
  <c r="R145" i="2"/>
  <c r="R100" i="2"/>
  <c r="R101" i="2"/>
  <c r="R125" i="2"/>
  <c r="R83" i="2"/>
  <c r="R128" i="2"/>
  <c r="R124" i="2"/>
  <c r="R25" i="2"/>
  <c r="R20" i="2"/>
  <c r="R66" i="2"/>
  <c r="R64" i="2"/>
  <c r="R49" i="2"/>
  <c r="R39" i="2"/>
  <c r="R146" i="2"/>
  <c r="R17" i="2"/>
  <c r="R21" i="2"/>
  <c r="R30" i="2"/>
  <c r="R139" i="2"/>
  <c r="R8" i="2"/>
  <c r="Z9" i="2"/>
  <c r="Z10" i="2"/>
  <c r="Z43" i="2"/>
  <c r="Z85" i="2"/>
  <c r="Z26" i="2"/>
  <c r="Z24" i="2"/>
  <c r="Z140" i="2"/>
  <c r="Z79" i="2"/>
  <c r="Z98" i="2"/>
  <c r="Z154" i="2"/>
  <c r="Z80" i="2"/>
  <c r="Z53" i="2"/>
  <c r="Z22" i="2"/>
  <c r="Z44" i="2"/>
  <c r="Z159" i="2"/>
  <c r="Z50" i="2"/>
  <c r="Z54" i="2"/>
  <c r="Z116" i="2"/>
  <c r="Z114" i="2"/>
  <c r="Z133" i="2"/>
  <c r="Z134" i="2"/>
  <c r="Z36" i="2"/>
  <c r="Z155" i="2"/>
  <c r="Z142" i="2"/>
  <c r="Z23" i="2"/>
  <c r="Z34" i="2"/>
  <c r="Z37" i="2"/>
  <c r="Z42" i="2"/>
  <c r="Z157" i="2"/>
  <c r="Z76" i="2"/>
  <c r="Z105" i="2"/>
  <c r="Z108" i="2"/>
  <c r="Z103" i="2"/>
  <c r="Z160" i="2"/>
  <c r="Z12" i="2"/>
  <c r="Z13" i="2"/>
  <c r="Z82" i="2"/>
  <c r="Z96" i="2"/>
  <c r="Z15" i="2"/>
  <c r="Z27" i="2"/>
  <c r="Z29" i="2"/>
  <c r="Z143" i="2"/>
  <c r="Z148" i="2"/>
  <c r="Z147" i="2"/>
  <c r="Z131" i="2"/>
  <c r="Z132" i="2"/>
  <c r="Z156" i="2"/>
  <c r="Z90" i="2"/>
  <c r="Z91" i="2"/>
  <c r="Z94" i="2"/>
  <c r="Z18" i="2"/>
  <c r="Z28" i="2"/>
  <c r="Z161" i="2"/>
  <c r="Z158" i="2"/>
  <c r="Z71" i="2"/>
  <c r="Z73" i="2"/>
  <c r="Z70" i="2"/>
  <c r="Z69" i="2"/>
  <c r="Z135" i="2"/>
  <c r="Z95" i="2"/>
  <c r="Z130" i="2"/>
  <c r="Z48" i="2"/>
  <c r="Z47" i="2"/>
  <c r="Z52" i="2"/>
  <c r="Z151" i="2"/>
  <c r="Z152" i="2"/>
  <c r="Z60" i="2"/>
  <c r="Z104" i="2"/>
  <c r="Z46" i="2"/>
  <c r="Z40" i="2"/>
  <c r="Z62" i="2"/>
  <c r="Z61" i="2"/>
  <c r="Z117" i="2"/>
  <c r="Z113" i="2"/>
  <c r="Z112" i="2"/>
  <c r="Z119" i="2"/>
  <c r="Z150" i="2"/>
  <c r="Z74" i="2"/>
  <c r="Z93" i="2"/>
  <c r="Z84" i="2"/>
  <c r="Z68" i="2"/>
  <c r="Z67" i="2"/>
  <c r="Z129" i="2"/>
  <c r="Z45" i="2"/>
  <c r="Z51" i="2"/>
  <c r="Z35" i="2"/>
  <c r="Z56" i="2"/>
  <c r="Z55" i="2"/>
  <c r="Z121" i="2"/>
  <c r="Z59" i="2"/>
  <c r="Z58" i="2"/>
  <c r="Z33" i="2"/>
  <c r="Z16" i="2"/>
  <c r="Z120" i="2"/>
  <c r="Z41" i="2"/>
  <c r="Z92" i="2"/>
  <c r="Z88" i="2"/>
  <c r="Z89" i="2"/>
  <c r="Z107" i="2"/>
  <c r="Z126" i="2"/>
  <c r="Z14" i="2"/>
  <c r="Z32" i="2"/>
  <c r="Z78" i="2"/>
  <c r="Z81" i="2"/>
  <c r="Z153" i="2"/>
  <c r="Z87" i="2"/>
  <c r="Z110" i="2"/>
  <c r="Z136" i="2"/>
  <c r="Z122" i="2"/>
  <c r="Z123" i="2"/>
  <c r="Z115" i="2"/>
  <c r="Z65" i="2"/>
  <c r="Z138" i="2"/>
  <c r="Z118" i="2"/>
  <c r="Z19" i="2"/>
  <c r="Z63" i="2"/>
  <c r="Z127" i="2"/>
  <c r="Z97" i="2"/>
  <c r="Z145" i="2"/>
  <c r="Z100" i="2"/>
  <c r="Z101" i="2"/>
  <c r="Z75" i="2"/>
  <c r="Z125" i="2"/>
  <c r="Z83" i="2"/>
  <c r="Z128" i="2"/>
  <c r="Z124" i="2"/>
  <c r="Z25" i="2"/>
  <c r="Z20" i="2"/>
  <c r="Z66" i="2"/>
  <c r="Z64" i="2"/>
  <c r="Z49" i="2"/>
  <c r="Z39" i="2"/>
  <c r="Z146" i="2"/>
  <c r="Z17" i="2"/>
  <c r="Z21" i="2"/>
  <c r="Z139" i="2"/>
  <c r="Z144" i="2"/>
  <c r="Z8" i="2"/>
  <c r="X10" i="2"/>
  <c r="X43" i="2"/>
  <c r="X85" i="2"/>
  <c r="X26" i="2"/>
  <c r="X24" i="2"/>
  <c r="X140" i="2"/>
  <c r="X79" i="2"/>
  <c r="X98" i="2"/>
  <c r="X154" i="2"/>
  <c r="X80" i="2"/>
  <c r="X53" i="2"/>
  <c r="X137" i="2"/>
  <c r="X22" i="2"/>
  <c r="X44" i="2"/>
  <c r="X159" i="2"/>
  <c r="X50" i="2"/>
  <c r="X54" i="2"/>
  <c r="X116" i="2"/>
  <c r="X114" i="2"/>
  <c r="X134" i="2"/>
  <c r="X36" i="2"/>
  <c r="X155" i="2"/>
  <c r="X142" i="2"/>
  <c r="X23" i="2"/>
  <c r="X34" i="2"/>
  <c r="X37" i="2"/>
  <c r="X42" i="2"/>
  <c r="X157" i="2"/>
  <c r="X76" i="2"/>
  <c r="X105" i="2"/>
  <c r="X108" i="2"/>
  <c r="X103" i="2"/>
  <c r="X160" i="2"/>
  <c r="X12" i="2"/>
  <c r="X13" i="2"/>
  <c r="X82" i="2"/>
  <c r="X99" i="2"/>
  <c r="X96" i="2"/>
  <c r="X27" i="2"/>
  <c r="X29" i="2"/>
  <c r="X143" i="2"/>
  <c r="X148" i="2"/>
  <c r="X147" i="2"/>
  <c r="X131" i="2"/>
  <c r="X132" i="2"/>
  <c r="X156" i="2"/>
  <c r="X90" i="2"/>
  <c r="X91" i="2"/>
  <c r="X94" i="2"/>
  <c r="X18" i="2"/>
  <c r="X28" i="2"/>
  <c r="X161" i="2"/>
  <c r="X158" i="2"/>
  <c r="X71" i="2"/>
  <c r="X73" i="2"/>
  <c r="X70" i="2"/>
  <c r="X69" i="2"/>
  <c r="X135" i="2"/>
  <c r="X95" i="2"/>
  <c r="X130" i="2"/>
  <c r="X48" i="2"/>
  <c r="X47" i="2"/>
  <c r="X52" i="2"/>
  <c r="X151" i="2"/>
  <c r="X152" i="2"/>
  <c r="X60" i="2"/>
  <c r="X104" i="2"/>
  <c r="X46" i="2"/>
  <c r="X31" i="2"/>
  <c r="X40" i="2"/>
  <c r="X77" i="2"/>
  <c r="X62" i="2"/>
  <c r="X61" i="2"/>
  <c r="X117" i="2"/>
  <c r="X113" i="2"/>
  <c r="X112" i="2"/>
  <c r="X119" i="2"/>
  <c r="X150" i="2"/>
  <c r="X74" i="2"/>
  <c r="X86" i="2"/>
  <c r="X93" i="2"/>
  <c r="X84" i="2"/>
  <c r="X68" i="2"/>
  <c r="X67" i="2"/>
  <c r="X129" i="2"/>
  <c r="X45" i="2"/>
  <c r="X51" i="2"/>
  <c r="X35" i="2"/>
  <c r="X56" i="2"/>
  <c r="X55" i="2"/>
  <c r="X121" i="2"/>
  <c r="X59" i="2"/>
  <c r="X58" i="2"/>
  <c r="X33" i="2"/>
  <c r="X16" i="2"/>
  <c r="X120" i="2"/>
  <c r="X41" i="2"/>
  <c r="X92" i="2"/>
  <c r="X88" i="2"/>
  <c r="X89" i="2"/>
  <c r="X107" i="2"/>
  <c r="X126" i="2"/>
  <c r="X14" i="2"/>
  <c r="X32" i="2"/>
  <c r="X78" i="2"/>
  <c r="X153" i="2"/>
  <c r="X87" i="2"/>
  <c r="X110" i="2"/>
  <c r="X136" i="2"/>
  <c r="X122" i="2"/>
  <c r="X123" i="2"/>
  <c r="X115" i="2"/>
  <c r="X65" i="2"/>
  <c r="X138" i="2"/>
  <c r="X118" i="2"/>
  <c r="X19" i="2"/>
  <c r="X63" i="2"/>
  <c r="X127" i="2"/>
  <c r="X97" i="2"/>
  <c r="X145" i="2"/>
  <c r="X100" i="2"/>
  <c r="X101" i="2"/>
  <c r="X75" i="2"/>
  <c r="X125" i="2"/>
  <c r="X83" i="2"/>
  <c r="X124" i="2"/>
  <c r="X25" i="2"/>
  <c r="X20" i="2"/>
  <c r="X66" i="2"/>
  <c r="X64" i="2"/>
  <c r="X49" i="2"/>
  <c r="X39" i="2"/>
  <c r="X146" i="2"/>
  <c r="X17" i="2"/>
  <c r="X57" i="2"/>
  <c r="X21" i="2"/>
  <c r="X30" i="2"/>
  <c r="X139" i="2"/>
  <c r="X144" i="2"/>
  <c r="V9" i="2"/>
  <c r="V10" i="2"/>
  <c r="V43" i="2"/>
  <c r="V85" i="2"/>
  <c r="V26" i="2"/>
  <c r="V24" i="2"/>
  <c r="V140" i="2"/>
  <c r="V79" i="2"/>
  <c r="V98" i="2"/>
  <c r="V154" i="2"/>
  <c r="V80" i="2"/>
  <c r="V53" i="2"/>
  <c r="V22" i="2"/>
  <c r="V44" i="2"/>
  <c r="V159" i="2"/>
  <c r="V50" i="2"/>
  <c r="V54" i="2"/>
  <c r="V116" i="2"/>
  <c r="V114" i="2"/>
  <c r="V134" i="2"/>
  <c r="V36" i="2"/>
  <c r="V155" i="2"/>
  <c r="V142" i="2"/>
  <c r="V23" i="2"/>
  <c r="V34" i="2"/>
  <c r="V37" i="2"/>
  <c r="V42" i="2"/>
  <c r="V157" i="2"/>
  <c r="V76" i="2"/>
  <c r="V105" i="2"/>
  <c r="V108" i="2"/>
  <c r="V103" i="2"/>
  <c r="V160" i="2"/>
  <c r="V12" i="2"/>
  <c r="V13" i="2"/>
  <c r="V82" i="2"/>
  <c r="V99" i="2"/>
  <c r="V96" i="2"/>
  <c r="V27" i="2"/>
  <c r="V29" i="2"/>
  <c r="V143" i="2"/>
  <c r="V148" i="2"/>
  <c r="V147" i="2"/>
  <c r="V131" i="2"/>
  <c r="V132" i="2"/>
  <c r="V156" i="2"/>
  <c r="V90" i="2"/>
  <c r="V91" i="2"/>
  <c r="V94" i="2"/>
  <c r="V18" i="2"/>
  <c r="V28" i="2"/>
  <c r="V161" i="2"/>
  <c r="V158" i="2"/>
  <c r="V71" i="2"/>
  <c r="V73" i="2"/>
  <c r="V70" i="2"/>
  <c r="V69" i="2"/>
  <c r="V135" i="2"/>
  <c r="V95" i="2"/>
  <c r="V130" i="2"/>
  <c r="V48" i="2"/>
  <c r="V47" i="2"/>
  <c r="V52" i="2"/>
  <c r="V151" i="2"/>
  <c r="V152" i="2"/>
  <c r="V60" i="2"/>
  <c r="V104" i="2"/>
  <c r="V46" i="2"/>
  <c r="V31" i="2"/>
  <c r="V40" i="2"/>
  <c r="V62" i="2"/>
  <c r="V61" i="2"/>
  <c r="V117" i="2"/>
  <c r="V113" i="2"/>
  <c r="V112" i="2"/>
  <c r="V119" i="2"/>
  <c r="V150" i="2"/>
  <c r="V74" i="2"/>
  <c r="V86" i="2"/>
  <c r="V93" i="2"/>
  <c r="V84" i="2"/>
  <c r="V68" i="2"/>
  <c r="V67" i="2"/>
  <c r="V129" i="2"/>
  <c r="V45" i="2"/>
  <c r="V51" i="2"/>
  <c r="V35" i="2"/>
  <c r="V56" i="2"/>
  <c r="V55" i="2"/>
  <c r="V121" i="2"/>
  <c r="V59" i="2"/>
  <c r="V58" i="2"/>
  <c r="V33" i="2"/>
  <c r="V16" i="2"/>
  <c r="V120" i="2"/>
  <c r="V41" i="2"/>
  <c r="V92" i="2"/>
  <c r="V88" i="2"/>
  <c r="V89" i="2"/>
  <c r="V107" i="2"/>
  <c r="V126" i="2"/>
  <c r="V32" i="2"/>
  <c r="V78" i="2"/>
  <c r="V153" i="2"/>
  <c r="V87" i="2"/>
  <c r="V110" i="2"/>
  <c r="V136" i="2"/>
  <c r="V122" i="2"/>
  <c r="V123" i="2"/>
  <c r="V115" i="2"/>
  <c r="V65" i="2"/>
  <c r="V138" i="2"/>
  <c r="V118" i="2"/>
  <c r="V19" i="2"/>
  <c r="V63" i="2"/>
  <c r="V127" i="2"/>
  <c r="V97" i="2"/>
  <c r="V145" i="2"/>
  <c r="V100" i="2"/>
  <c r="V101" i="2"/>
  <c r="V75" i="2"/>
  <c r="V125" i="2"/>
  <c r="V83" i="2"/>
  <c r="V124" i="2"/>
  <c r="V25" i="2"/>
  <c r="V20" i="2"/>
  <c r="V66" i="2"/>
  <c r="V64" i="2"/>
  <c r="V49" i="2"/>
  <c r="V39" i="2"/>
  <c r="V146" i="2"/>
  <c r="V17" i="2"/>
  <c r="V57" i="2"/>
  <c r="V21" i="2"/>
  <c r="V30" i="2"/>
  <c r="V139" i="2"/>
  <c r="V144" i="2"/>
  <c r="V8" i="2"/>
  <c r="T9" i="2"/>
  <c r="T10" i="2"/>
  <c r="T11" i="2"/>
  <c r="T43" i="2"/>
  <c r="T85" i="2"/>
  <c r="T26" i="2"/>
  <c r="T24" i="2"/>
  <c r="T140" i="2"/>
  <c r="T79" i="2"/>
  <c r="T98" i="2"/>
  <c r="T154" i="2"/>
  <c r="T80" i="2"/>
  <c r="T53" i="2"/>
  <c r="T137" i="2"/>
  <c r="T22" i="2"/>
  <c r="T44" i="2"/>
  <c r="T159" i="2"/>
  <c r="T50" i="2"/>
  <c r="T54" i="2"/>
  <c r="T116" i="2"/>
  <c r="T114" i="2"/>
  <c r="T134" i="2"/>
  <c r="T36" i="2"/>
  <c r="T155" i="2"/>
  <c r="T142" i="2"/>
  <c r="T23" i="2"/>
  <c r="T34" i="2"/>
  <c r="T37" i="2"/>
  <c r="T42" i="2"/>
  <c r="T157" i="2"/>
  <c r="T76" i="2"/>
  <c r="T105" i="2"/>
  <c r="T108" i="2"/>
  <c r="T103" i="2"/>
  <c r="T160" i="2"/>
  <c r="T12" i="2"/>
  <c r="T13" i="2"/>
  <c r="T82" i="2"/>
  <c r="T99" i="2"/>
  <c r="T96" i="2"/>
  <c r="T27" i="2"/>
  <c r="T29" i="2"/>
  <c r="T143" i="2"/>
  <c r="T148" i="2"/>
  <c r="T147" i="2"/>
  <c r="T131" i="2"/>
  <c r="T132" i="2"/>
  <c r="T156" i="2"/>
  <c r="T90" i="2"/>
  <c r="T91" i="2"/>
  <c r="T94" i="2"/>
  <c r="T18" i="2"/>
  <c r="T28" i="2"/>
  <c r="T161" i="2"/>
  <c r="T158" i="2"/>
  <c r="T71" i="2"/>
  <c r="T73" i="2"/>
  <c r="T70" i="2"/>
  <c r="T69" i="2"/>
  <c r="T135" i="2"/>
  <c r="T95" i="2"/>
  <c r="T130" i="2"/>
  <c r="T48" i="2"/>
  <c r="T47" i="2"/>
  <c r="T52" i="2"/>
  <c r="T151" i="2"/>
  <c r="T152" i="2"/>
  <c r="T60" i="2"/>
  <c r="T104" i="2"/>
  <c r="T46" i="2"/>
  <c r="T31" i="2"/>
  <c r="T40" i="2"/>
  <c r="T77" i="2"/>
  <c r="T62" i="2"/>
  <c r="T61" i="2"/>
  <c r="T117" i="2"/>
  <c r="T113" i="2"/>
  <c r="T112" i="2"/>
  <c r="T119" i="2"/>
  <c r="T150" i="2"/>
  <c r="T74" i="2"/>
  <c r="T86" i="2"/>
  <c r="T93" i="2"/>
  <c r="T84" i="2"/>
  <c r="T68" i="2"/>
  <c r="T67" i="2"/>
  <c r="T129" i="2"/>
  <c r="T45" i="2"/>
  <c r="T51" i="2"/>
  <c r="T35" i="2"/>
  <c r="T56" i="2"/>
  <c r="T55" i="2"/>
  <c r="T121" i="2"/>
  <c r="T59" i="2"/>
  <c r="T58" i="2"/>
  <c r="T33" i="2"/>
  <c r="T16" i="2"/>
  <c r="T120" i="2"/>
  <c r="T41" i="2"/>
  <c r="T92" i="2"/>
  <c r="T88" i="2"/>
  <c r="T89" i="2"/>
  <c r="T107" i="2"/>
  <c r="T126" i="2"/>
  <c r="T32" i="2"/>
  <c r="T78" i="2"/>
  <c r="T153" i="2"/>
  <c r="T87" i="2"/>
  <c r="T110" i="2"/>
  <c r="T136" i="2"/>
  <c r="T122" i="2"/>
  <c r="T123" i="2"/>
  <c r="T115" i="2"/>
  <c r="T65" i="2"/>
  <c r="T138" i="2"/>
  <c r="T118" i="2"/>
  <c r="T19" i="2"/>
  <c r="T63" i="2"/>
  <c r="T127" i="2"/>
  <c r="T97" i="2"/>
  <c r="T145" i="2"/>
  <c r="T100" i="2"/>
  <c r="T101" i="2"/>
  <c r="T75" i="2"/>
  <c r="T125" i="2"/>
  <c r="T83" i="2"/>
  <c r="T124" i="2"/>
  <c r="T25" i="2"/>
  <c r="T20" i="2"/>
  <c r="T66" i="2"/>
  <c r="T64" i="2"/>
  <c r="T49" i="2"/>
  <c r="T39" i="2"/>
  <c r="T146" i="2"/>
  <c r="T17" i="2"/>
  <c r="T57" i="2"/>
  <c r="T21" i="2"/>
  <c r="T30" i="2"/>
  <c r="T139" i="2"/>
  <c r="T144" i="2"/>
  <c r="X8" i="2"/>
  <c r="T8" i="2"/>
  <c r="N10" i="2"/>
  <c r="N11" i="2"/>
  <c r="N72" i="2"/>
  <c r="N43" i="2"/>
  <c r="N85" i="2"/>
  <c r="N26" i="2"/>
  <c r="N24" i="2"/>
  <c r="N140" i="2"/>
  <c r="N79" i="2"/>
  <c r="N98" i="2"/>
  <c r="N154" i="2"/>
  <c r="N80" i="2"/>
  <c r="N137" i="2"/>
  <c r="N22" i="2"/>
  <c r="N44" i="2"/>
  <c r="N159" i="2"/>
  <c r="N141" i="2"/>
  <c r="N50" i="2"/>
  <c r="N54" i="2"/>
  <c r="N116" i="2"/>
  <c r="N114" i="2"/>
  <c r="N133" i="2"/>
  <c r="N134" i="2"/>
  <c r="N36" i="2"/>
  <c r="N38" i="2"/>
  <c r="N142" i="2"/>
  <c r="N23" i="2"/>
  <c r="N37" i="2"/>
  <c r="N42" i="2"/>
  <c r="N157" i="2"/>
  <c r="N76" i="2"/>
  <c r="N111" i="2"/>
  <c r="N105" i="2"/>
  <c r="N108" i="2"/>
  <c r="N103" i="2"/>
  <c r="N160" i="2"/>
  <c r="N12" i="2"/>
  <c r="N13" i="2"/>
  <c r="N99" i="2"/>
  <c r="N96" i="2"/>
  <c r="N27" i="2"/>
  <c r="N29" i="2"/>
  <c r="N143" i="2"/>
  <c r="N148" i="2"/>
  <c r="N147" i="2"/>
  <c r="N131" i="2"/>
  <c r="N132" i="2"/>
  <c r="N156" i="2"/>
  <c r="N90" i="2"/>
  <c r="N91" i="2"/>
  <c r="N102" i="2"/>
  <c r="N94" i="2"/>
  <c r="N18" i="2"/>
  <c r="N161" i="2"/>
  <c r="N158" i="2"/>
  <c r="N73" i="2"/>
  <c r="N70" i="2"/>
  <c r="N69" i="2"/>
  <c r="N135" i="2"/>
  <c r="N95" i="2"/>
  <c r="N130" i="2"/>
  <c r="N48" i="2"/>
  <c r="N47" i="2"/>
  <c r="N52" i="2"/>
  <c r="N151" i="2"/>
  <c r="N152" i="2"/>
  <c r="N60" i="2"/>
  <c r="N46" i="2"/>
  <c r="N31" i="2"/>
  <c r="N40" i="2"/>
  <c r="N77" i="2"/>
  <c r="N62" i="2"/>
  <c r="N61" i="2"/>
  <c r="N117" i="2"/>
  <c r="N113" i="2"/>
  <c r="N112" i="2"/>
  <c r="N119" i="2"/>
  <c r="N74" i="2"/>
  <c r="N86" i="2"/>
  <c r="N93" i="2"/>
  <c r="N84" i="2"/>
  <c r="N67" i="2"/>
  <c r="N129" i="2"/>
  <c r="N149" i="2"/>
  <c r="N45" i="2"/>
  <c r="N51" i="2"/>
  <c r="N35" i="2"/>
  <c r="N56" i="2"/>
  <c r="N55" i="2"/>
  <c r="N121" i="2"/>
  <c r="N59" i="2"/>
  <c r="N58" i="2"/>
  <c r="N33" i="2"/>
  <c r="N16" i="2"/>
  <c r="N120" i="2"/>
  <c r="N41" i="2"/>
  <c r="N92" i="2"/>
  <c r="N88" i="2"/>
  <c r="N89" i="2"/>
  <c r="N107" i="2"/>
  <c r="N126" i="2"/>
  <c r="N14" i="2"/>
  <c r="N32" i="2"/>
  <c r="N78" i="2"/>
  <c r="N81" i="2"/>
  <c r="N153" i="2"/>
  <c r="N87" i="2"/>
  <c r="N110" i="2"/>
  <c r="N136" i="2"/>
  <c r="N106" i="2"/>
  <c r="N122" i="2"/>
  <c r="N123" i="2"/>
  <c r="N115" i="2"/>
  <c r="N65" i="2"/>
  <c r="N138" i="2"/>
  <c r="N118" i="2"/>
  <c r="N19" i="2"/>
  <c r="N63" i="2"/>
  <c r="N127" i="2"/>
  <c r="N97" i="2"/>
  <c r="N145" i="2"/>
  <c r="N100" i="2"/>
  <c r="N101" i="2"/>
  <c r="N125" i="2"/>
  <c r="N83" i="2"/>
  <c r="N128" i="2"/>
  <c r="N124" i="2"/>
  <c r="N25" i="2"/>
  <c r="N20" i="2"/>
  <c r="N66" i="2"/>
  <c r="N64" i="2"/>
  <c r="N49" i="2"/>
  <c r="N39" i="2"/>
  <c r="N146" i="2"/>
  <c r="N17" i="2"/>
  <c r="N21" i="2"/>
  <c r="N30" i="2"/>
  <c r="N139" i="2"/>
  <c r="N144" i="2"/>
  <c r="N8" i="2"/>
  <c r="L9" i="2"/>
  <c r="L10" i="2"/>
  <c r="L11" i="2"/>
  <c r="L72" i="2"/>
  <c r="L43" i="2"/>
  <c r="L85" i="2"/>
  <c r="L26" i="2"/>
  <c r="L24" i="2"/>
  <c r="L140" i="2"/>
  <c r="L79" i="2"/>
  <c r="L98" i="2"/>
  <c r="L154" i="2"/>
  <c r="L80" i="2"/>
  <c r="L137" i="2"/>
  <c r="L22" i="2"/>
  <c r="L44" i="2"/>
  <c r="L159" i="2"/>
  <c r="L141" i="2"/>
  <c r="L50" i="2"/>
  <c r="L54" i="2"/>
  <c r="L116" i="2"/>
  <c r="L114" i="2"/>
  <c r="L133" i="2"/>
  <c r="L134" i="2"/>
  <c r="L36" i="2"/>
  <c r="L38" i="2"/>
  <c r="L142" i="2"/>
  <c r="L23" i="2"/>
  <c r="L37" i="2"/>
  <c r="L42" i="2"/>
  <c r="L157" i="2"/>
  <c r="L76" i="2"/>
  <c r="L111" i="2"/>
  <c r="L105" i="2"/>
  <c r="L108" i="2"/>
  <c r="L103" i="2"/>
  <c r="L160" i="2"/>
  <c r="L12" i="2"/>
  <c r="L13" i="2"/>
  <c r="L82" i="2"/>
  <c r="L99" i="2"/>
  <c r="L96" i="2"/>
  <c r="L15" i="2"/>
  <c r="L27" i="2"/>
  <c r="L29" i="2"/>
  <c r="L143" i="2"/>
  <c r="L148" i="2"/>
  <c r="L147" i="2"/>
  <c r="L131" i="2"/>
  <c r="L132" i="2"/>
  <c r="L156" i="2"/>
  <c r="L90" i="2"/>
  <c r="L91" i="2"/>
  <c r="L102" i="2"/>
  <c r="L94" i="2"/>
  <c r="L18" i="2"/>
  <c r="L28" i="2"/>
  <c r="L161" i="2"/>
  <c r="L158" i="2"/>
  <c r="L73" i="2"/>
  <c r="L70" i="2"/>
  <c r="L69" i="2"/>
  <c r="L135" i="2"/>
  <c r="L130" i="2"/>
  <c r="L48" i="2"/>
  <c r="L47" i="2"/>
  <c r="L52" i="2"/>
  <c r="L151" i="2"/>
  <c r="L152" i="2"/>
  <c r="L60" i="2"/>
  <c r="L46" i="2"/>
  <c r="L31" i="2"/>
  <c r="L40" i="2"/>
  <c r="L77" i="2"/>
  <c r="L62" i="2"/>
  <c r="L61" i="2"/>
  <c r="L117" i="2"/>
  <c r="L113" i="2"/>
  <c r="L112" i="2"/>
  <c r="L119" i="2"/>
  <c r="L74" i="2"/>
  <c r="L86" i="2"/>
  <c r="L93" i="2"/>
  <c r="L84" i="2"/>
  <c r="L68" i="2"/>
  <c r="L129" i="2"/>
  <c r="L149" i="2"/>
  <c r="L45" i="2"/>
  <c r="L51" i="2"/>
  <c r="L35" i="2"/>
  <c r="L56" i="2"/>
  <c r="L55" i="2"/>
  <c r="L121" i="2"/>
  <c r="L59" i="2"/>
  <c r="L58" i="2"/>
  <c r="L33" i="2"/>
  <c r="L16" i="2"/>
  <c r="L120" i="2"/>
  <c r="L41" i="2"/>
  <c r="L92" i="2"/>
  <c r="L88" i="2"/>
  <c r="L89" i="2"/>
  <c r="L107" i="2"/>
  <c r="L126" i="2"/>
  <c r="L14" i="2"/>
  <c r="L32" i="2"/>
  <c r="L78" i="2"/>
  <c r="L81" i="2"/>
  <c r="L153" i="2"/>
  <c r="L87" i="2"/>
  <c r="L110" i="2"/>
  <c r="L136" i="2"/>
  <c r="L106" i="2"/>
  <c r="L122" i="2"/>
  <c r="L123" i="2"/>
  <c r="L115" i="2"/>
  <c r="L65" i="2"/>
  <c r="L138" i="2"/>
  <c r="L118" i="2"/>
  <c r="L19" i="2"/>
  <c r="L63" i="2"/>
  <c r="L127" i="2"/>
  <c r="L97" i="2"/>
  <c r="L145" i="2"/>
  <c r="L100" i="2"/>
  <c r="L101" i="2"/>
  <c r="L125" i="2"/>
  <c r="L83" i="2"/>
  <c r="L128" i="2"/>
  <c r="L124" i="2"/>
  <c r="L25" i="2"/>
  <c r="L20" i="2"/>
  <c r="L66" i="2"/>
  <c r="L64" i="2"/>
  <c r="L49" i="2"/>
  <c r="L39" i="2"/>
  <c r="L146" i="2"/>
  <c r="L17" i="2"/>
  <c r="L21" i="2"/>
  <c r="L30" i="2"/>
  <c r="L139" i="2"/>
  <c r="L144" i="2"/>
  <c r="L8" i="2"/>
  <c r="J72" i="2"/>
  <c r="J43" i="2"/>
  <c r="J85" i="2"/>
  <c r="J26" i="2"/>
  <c r="J24" i="2"/>
  <c r="J140" i="2"/>
  <c r="J79" i="2"/>
  <c r="J98" i="2"/>
  <c r="J154" i="2"/>
  <c r="J80" i="2"/>
  <c r="J53" i="2"/>
  <c r="J22" i="2"/>
  <c r="J44" i="2"/>
  <c r="J50" i="2"/>
  <c r="J54" i="2"/>
  <c r="J116" i="2"/>
  <c r="J114" i="2"/>
  <c r="J134" i="2"/>
  <c r="J36" i="2"/>
  <c r="J38" i="2"/>
  <c r="J142" i="2"/>
  <c r="J23" i="2"/>
  <c r="J34" i="2"/>
  <c r="J37" i="2"/>
  <c r="J42" i="2"/>
  <c r="J157" i="2"/>
  <c r="J111" i="2"/>
  <c r="J105" i="2"/>
  <c r="J108" i="2"/>
  <c r="J103" i="2"/>
  <c r="J160" i="2"/>
  <c r="J12" i="2"/>
  <c r="J13" i="2"/>
  <c r="J99" i="2"/>
  <c r="J96" i="2"/>
  <c r="J15" i="2"/>
  <c r="J27" i="2"/>
  <c r="J143" i="2"/>
  <c r="J148" i="2"/>
  <c r="J147" i="2"/>
  <c r="J131" i="2"/>
  <c r="J132" i="2"/>
  <c r="J156" i="2"/>
  <c r="J90" i="2"/>
  <c r="J91" i="2"/>
  <c r="J94" i="2"/>
  <c r="J18" i="2"/>
  <c r="J28" i="2"/>
  <c r="J158" i="2"/>
  <c r="J70" i="2"/>
  <c r="J135" i="2"/>
  <c r="J95" i="2"/>
  <c r="J130" i="2"/>
  <c r="J48" i="2"/>
  <c r="J52" i="2"/>
  <c r="J152" i="2"/>
  <c r="J60" i="2"/>
  <c r="J46" i="2"/>
  <c r="J31" i="2"/>
  <c r="J40" i="2"/>
  <c r="J62" i="2"/>
  <c r="J61" i="2"/>
  <c r="J117" i="2"/>
  <c r="J113" i="2"/>
  <c r="J112" i="2"/>
  <c r="J74" i="2"/>
  <c r="J86" i="2"/>
  <c r="J93" i="2"/>
  <c r="J84" i="2"/>
  <c r="J67" i="2"/>
  <c r="J129" i="2"/>
  <c r="J149" i="2"/>
  <c r="J45" i="2"/>
  <c r="J51" i="2"/>
  <c r="J56" i="2"/>
  <c r="J55" i="2"/>
  <c r="J121" i="2"/>
  <c r="J58" i="2"/>
  <c r="J33" i="2"/>
  <c r="J16" i="2"/>
  <c r="J120" i="2"/>
  <c r="J41" i="2"/>
  <c r="J92" i="2"/>
  <c r="J107" i="2"/>
  <c r="J126" i="2"/>
  <c r="J32" i="2"/>
  <c r="J78" i="2"/>
  <c r="J153" i="2"/>
  <c r="J87" i="2"/>
  <c r="J110" i="2"/>
  <c r="J136" i="2"/>
  <c r="J106" i="2"/>
  <c r="J122" i="2"/>
  <c r="J123" i="2"/>
  <c r="J65" i="2"/>
  <c r="J138" i="2"/>
  <c r="J118" i="2"/>
  <c r="J19" i="2"/>
  <c r="J63" i="2"/>
  <c r="J127" i="2"/>
  <c r="J97" i="2"/>
  <c r="J100" i="2"/>
  <c r="J101" i="2"/>
  <c r="J125" i="2"/>
  <c r="J128" i="2"/>
  <c r="J124" i="2"/>
  <c r="J25" i="2"/>
  <c r="J66" i="2"/>
  <c r="J64" i="2"/>
  <c r="J39" i="2"/>
  <c r="J146" i="2"/>
  <c r="J17" i="2"/>
  <c r="J21" i="2"/>
  <c r="J30" i="2"/>
  <c r="J139" i="2"/>
  <c r="J8" i="2"/>
  <c r="H9" i="2"/>
  <c r="H10" i="2"/>
  <c r="H11" i="2"/>
  <c r="H72" i="2"/>
  <c r="H43" i="2"/>
  <c r="H85" i="2"/>
  <c r="H26" i="2"/>
  <c r="H24" i="2"/>
  <c r="H140" i="2"/>
  <c r="H79" i="2"/>
  <c r="H98" i="2"/>
  <c r="H154" i="2"/>
  <c r="H80" i="2"/>
  <c r="H53" i="2"/>
  <c r="H137" i="2"/>
  <c r="H22" i="2"/>
  <c r="H44" i="2"/>
  <c r="H159" i="2"/>
  <c r="H50" i="2"/>
  <c r="H54" i="2"/>
  <c r="H116" i="2"/>
  <c r="H114" i="2"/>
  <c r="H133" i="2"/>
  <c r="H134" i="2"/>
  <c r="H36" i="2"/>
  <c r="H38" i="2"/>
  <c r="H142" i="2"/>
  <c r="H23" i="2"/>
  <c r="H34" i="2"/>
  <c r="H37" i="2"/>
  <c r="H42" i="2"/>
  <c r="H157" i="2"/>
  <c r="H76" i="2"/>
  <c r="H111" i="2"/>
  <c r="H105" i="2"/>
  <c r="H108" i="2"/>
  <c r="H103" i="2"/>
  <c r="H160" i="2"/>
  <c r="H12" i="2"/>
  <c r="H13" i="2"/>
  <c r="H82" i="2"/>
  <c r="H99" i="2"/>
  <c r="H96" i="2"/>
  <c r="H15" i="2"/>
  <c r="H27" i="2"/>
  <c r="H29" i="2"/>
  <c r="H143" i="2"/>
  <c r="H148" i="2"/>
  <c r="H147" i="2"/>
  <c r="H131" i="2"/>
  <c r="H132" i="2"/>
  <c r="H156" i="2"/>
  <c r="H90" i="2"/>
  <c r="H91" i="2"/>
  <c r="H94" i="2"/>
  <c r="H18" i="2"/>
  <c r="H28" i="2"/>
  <c r="H161" i="2"/>
  <c r="H158" i="2"/>
  <c r="H73" i="2"/>
  <c r="H70" i="2"/>
  <c r="H69" i="2"/>
  <c r="H135" i="2"/>
  <c r="H95" i="2"/>
  <c r="H130" i="2"/>
  <c r="H48" i="2"/>
  <c r="H47" i="2"/>
  <c r="H52" i="2"/>
  <c r="H151" i="2"/>
  <c r="H152" i="2"/>
  <c r="H60" i="2"/>
  <c r="H104" i="2"/>
  <c r="H46" i="2"/>
  <c r="H31" i="2"/>
  <c r="H40" i="2"/>
  <c r="H77" i="2"/>
  <c r="H62" i="2"/>
  <c r="H61" i="2"/>
  <c r="H117" i="2"/>
  <c r="H113" i="2"/>
  <c r="H112" i="2"/>
  <c r="H119" i="2"/>
  <c r="H74" i="2"/>
  <c r="H86" i="2"/>
  <c r="H93" i="2"/>
  <c r="H84" i="2"/>
  <c r="H68" i="2"/>
  <c r="H67" i="2"/>
  <c r="H129" i="2"/>
  <c r="H149" i="2"/>
  <c r="H45" i="2"/>
  <c r="H51" i="2"/>
  <c r="H35" i="2"/>
  <c r="H56" i="2"/>
  <c r="H55" i="2"/>
  <c r="H121" i="2"/>
  <c r="H59" i="2"/>
  <c r="H58" i="2"/>
  <c r="H33" i="2"/>
  <c r="H16" i="2"/>
  <c r="H120" i="2"/>
  <c r="H41" i="2"/>
  <c r="H92" i="2"/>
  <c r="H88" i="2"/>
  <c r="H89" i="2"/>
  <c r="H107" i="2"/>
  <c r="H126" i="2"/>
  <c r="H14" i="2"/>
  <c r="H32" i="2"/>
  <c r="H78" i="2"/>
  <c r="H81" i="2"/>
  <c r="H153" i="2"/>
  <c r="H87" i="2"/>
  <c r="H110" i="2"/>
  <c r="H136" i="2"/>
  <c r="H106" i="2"/>
  <c r="H122" i="2"/>
  <c r="H123" i="2"/>
  <c r="H115" i="2"/>
  <c r="H65" i="2"/>
  <c r="H138" i="2"/>
  <c r="H118" i="2"/>
  <c r="H19" i="2"/>
  <c r="H63" i="2"/>
  <c r="H127" i="2"/>
  <c r="H97" i="2"/>
  <c r="H145" i="2"/>
  <c r="H100" i="2"/>
  <c r="H101" i="2"/>
  <c r="H125" i="2"/>
  <c r="H83" i="2"/>
  <c r="H128" i="2"/>
  <c r="H124" i="2"/>
  <c r="H25" i="2"/>
  <c r="H20" i="2"/>
  <c r="H66" i="2"/>
  <c r="H64" i="2"/>
  <c r="H49" i="2"/>
  <c r="H39" i="2"/>
  <c r="H146" i="2"/>
  <c r="H17" i="2"/>
  <c r="H57" i="2"/>
  <c r="H21" i="2"/>
  <c r="H30" i="2"/>
  <c r="H139" i="2"/>
  <c r="H144" i="2"/>
  <c r="H8" i="2"/>
  <c r="AD97" i="2"/>
  <c r="AC9" i="2"/>
  <c r="AD9" i="2" s="1"/>
  <c r="AC10" i="2"/>
  <c r="AD10" i="2" s="1"/>
  <c r="AC11" i="2"/>
  <c r="AD11" i="2" s="1"/>
  <c r="AC72" i="2"/>
  <c r="AD72" i="2" s="1"/>
  <c r="AC43" i="2"/>
  <c r="AD43" i="2" s="1"/>
  <c r="AC85" i="2"/>
  <c r="AD85" i="2" s="1"/>
  <c r="AC26" i="2"/>
  <c r="AD26" i="2" s="1"/>
  <c r="AC24" i="2"/>
  <c r="AD24" i="2" s="1"/>
  <c r="AC140" i="2"/>
  <c r="AD140" i="2" s="1"/>
  <c r="AC79" i="2"/>
  <c r="AC98" i="2"/>
  <c r="AD98" i="2" s="1"/>
  <c r="AC154" i="2"/>
  <c r="AD154" i="2" s="1"/>
  <c r="AC80" i="2"/>
  <c r="AD80" i="2" s="1"/>
  <c r="AC53" i="2"/>
  <c r="AD53" i="2" s="1"/>
  <c r="AC137" i="2"/>
  <c r="AD137" i="2" s="1"/>
  <c r="AC22" i="2"/>
  <c r="AD22" i="2" s="1"/>
  <c r="AC44" i="2"/>
  <c r="AD44" i="2" s="1"/>
  <c r="AC159" i="2"/>
  <c r="AD159" i="2" s="1"/>
  <c r="AC141" i="2"/>
  <c r="AD141" i="2" s="1"/>
  <c r="AC50" i="2"/>
  <c r="AD50" i="2" s="1"/>
  <c r="AC54" i="2"/>
  <c r="AD54" i="2" s="1"/>
  <c r="AC116" i="2"/>
  <c r="AD116" i="2" s="1"/>
  <c r="AC114" i="2"/>
  <c r="AD114" i="2" s="1"/>
  <c r="AC133" i="2"/>
  <c r="AD133" i="2" s="1"/>
  <c r="AC134" i="2"/>
  <c r="AD134" i="2" s="1"/>
  <c r="AC36" i="2"/>
  <c r="AD36" i="2" s="1"/>
  <c r="AC155" i="2"/>
  <c r="AC38" i="2"/>
  <c r="AD38" i="2" s="1"/>
  <c r="AC142" i="2"/>
  <c r="AD142" i="2" s="1"/>
  <c r="AC23" i="2"/>
  <c r="AD23" i="2" s="1"/>
  <c r="AC34" i="2"/>
  <c r="AD34" i="2" s="1"/>
  <c r="AC37" i="2"/>
  <c r="AD37" i="2" s="1"/>
  <c r="AC42" i="2"/>
  <c r="AD42" i="2" s="1"/>
  <c r="AC157" i="2"/>
  <c r="AD157" i="2" s="1"/>
  <c r="AC76" i="2"/>
  <c r="AD76" i="2" s="1"/>
  <c r="AC111" i="2"/>
  <c r="AD111" i="2" s="1"/>
  <c r="AC105" i="2"/>
  <c r="AD105" i="2" s="1"/>
  <c r="AC108" i="2"/>
  <c r="AD108" i="2" s="1"/>
  <c r="AC103" i="2"/>
  <c r="AD103" i="2" s="1"/>
  <c r="AC160" i="2"/>
  <c r="AD160" i="2" s="1"/>
  <c r="AC12" i="2"/>
  <c r="AD12" i="2" s="1"/>
  <c r="AC13" i="2"/>
  <c r="AD13" i="2" s="1"/>
  <c r="AC82" i="2"/>
  <c r="AC99" i="2"/>
  <c r="AD99" i="2" s="1"/>
  <c r="AC96" i="2"/>
  <c r="AD96" i="2" s="1"/>
  <c r="AC15" i="2"/>
  <c r="AD15" i="2" s="1"/>
  <c r="AC27" i="2"/>
  <c r="AC29" i="2"/>
  <c r="AC143" i="2"/>
  <c r="AC148" i="2"/>
  <c r="AD148" i="2" s="1"/>
  <c r="AC147" i="2"/>
  <c r="AC131" i="2"/>
  <c r="AD131" i="2" s="1"/>
  <c r="AC132" i="2"/>
  <c r="AD132" i="2" s="1"/>
  <c r="AC156" i="2"/>
  <c r="AC90" i="2"/>
  <c r="AD90" i="2" s="1"/>
  <c r="AC91" i="2"/>
  <c r="AD91" i="2" s="1"/>
  <c r="AC102" i="2"/>
  <c r="AC94" i="2"/>
  <c r="AD94" i="2" s="1"/>
  <c r="AC18" i="2"/>
  <c r="AD18" i="2" s="1"/>
  <c r="AC28" i="2"/>
  <c r="AD28" i="2" s="1"/>
  <c r="AC161" i="2"/>
  <c r="AD161" i="2" s="1"/>
  <c r="AC158" i="2"/>
  <c r="AC71" i="2"/>
  <c r="AD71" i="2" s="1"/>
  <c r="AC73" i="2"/>
  <c r="AD73" i="2" s="1"/>
  <c r="AC70" i="2"/>
  <c r="AD70" i="2" s="1"/>
  <c r="AC69" i="2"/>
  <c r="AD69" i="2" s="1"/>
  <c r="AC135" i="2"/>
  <c r="AD135" i="2" s="1"/>
  <c r="AC95" i="2"/>
  <c r="AD95" i="2" s="1"/>
  <c r="AC130" i="2"/>
  <c r="AD130" i="2" s="1"/>
  <c r="AC48" i="2"/>
  <c r="AD48" i="2" s="1"/>
  <c r="AC47" i="2"/>
  <c r="AD47" i="2" s="1"/>
  <c r="AC52" i="2"/>
  <c r="AD52" i="2" s="1"/>
  <c r="AC151" i="2"/>
  <c r="AD151" i="2" s="1"/>
  <c r="AC152" i="2"/>
  <c r="AD152" i="2" s="1"/>
  <c r="AC60" i="2"/>
  <c r="AD60" i="2" s="1"/>
  <c r="AC104" i="2"/>
  <c r="AC46" i="2"/>
  <c r="AD46" i="2" s="1"/>
  <c r="AC31" i="2"/>
  <c r="AD31" i="2" s="1"/>
  <c r="AC40" i="2"/>
  <c r="AD40" i="2" s="1"/>
  <c r="AC77" i="2"/>
  <c r="AD77" i="2" s="1"/>
  <c r="AC62" i="2"/>
  <c r="AD62" i="2" s="1"/>
  <c r="AC61" i="2"/>
  <c r="AD61" i="2" s="1"/>
  <c r="AC117" i="2"/>
  <c r="AD117" i="2" s="1"/>
  <c r="AC113" i="2"/>
  <c r="AD113" i="2" s="1"/>
  <c r="AC112" i="2"/>
  <c r="AC119" i="2"/>
  <c r="AD119" i="2" s="1"/>
  <c r="AC150" i="2"/>
  <c r="AD150" i="2" s="1"/>
  <c r="AC74" i="2"/>
  <c r="AD74" i="2" s="1"/>
  <c r="AC86" i="2"/>
  <c r="AD86" i="2" s="1"/>
  <c r="AC93" i="2"/>
  <c r="AD93" i="2" s="1"/>
  <c r="AC84" i="2"/>
  <c r="AD84" i="2" s="1"/>
  <c r="AC68" i="2"/>
  <c r="AD68" i="2" s="1"/>
  <c r="AC67" i="2"/>
  <c r="AD67" i="2" s="1"/>
  <c r="AC129" i="2"/>
  <c r="AD129" i="2" s="1"/>
  <c r="AC149" i="2"/>
  <c r="AD149" i="2" s="1"/>
  <c r="AC45" i="2"/>
  <c r="AD45" i="2" s="1"/>
  <c r="AC51" i="2"/>
  <c r="AD51" i="2" s="1"/>
  <c r="AC35" i="2"/>
  <c r="AD35" i="2" s="1"/>
  <c r="AC56" i="2"/>
  <c r="AD56" i="2" s="1"/>
  <c r="AC55" i="2"/>
  <c r="AD55" i="2" s="1"/>
  <c r="AC121" i="2"/>
  <c r="AD121" i="2" s="1"/>
  <c r="AC59" i="2"/>
  <c r="AD59" i="2" s="1"/>
  <c r="AC58" i="2"/>
  <c r="AD58" i="2" s="1"/>
  <c r="AC33" i="2"/>
  <c r="AD33" i="2" s="1"/>
  <c r="AC16" i="2"/>
  <c r="AD16" i="2" s="1"/>
  <c r="AC120" i="2"/>
  <c r="AD120" i="2" s="1"/>
  <c r="AC41" i="2"/>
  <c r="AD41" i="2" s="1"/>
  <c r="AC92" i="2"/>
  <c r="AD92" i="2" s="1"/>
  <c r="AC88" i="2"/>
  <c r="AD88" i="2" s="1"/>
  <c r="AC89" i="2"/>
  <c r="AD89" i="2" s="1"/>
  <c r="AC107" i="2"/>
  <c r="AC126" i="2"/>
  <c r="AD126" i="2" s="1"/>
  <c r="AC14" i="2"/>
  <c r="AD14" i="2" s="1"/>
  <c r="AC32" i="2"/>
  <c r="AD32" i="2" s="1"/>
  <c r="AC78" i="2"/>
  <c r="AD78" i="2" s="1"/>
  <c r="AC81" i="2"/>
  <c r="AD81" i="2" s="1"/>
  <c r="AC153" i="2"/>
  <c r="AD153" i="2" s="1"/>
  <c r="AC87" i="2"/>
  <c r="AD87" i="2" s="1"/>
  <c r="AC110" i="2"/>
  <c r="AD110" i="2" s="1"/>
  <c r="AC136" i="2"/>
  <c r="AD136" i="2" s="1"/>
  <c r="AC106" i="2"/>
  <c r="AC122" i="2"/>
  <c r="AD122" i="2" s="1"/>
  <c r="AC123" i="2"/>
  <c r="AD123" i="2" s="1"/>
  <c r="AC115" i="2"/>
  <c r="AD115" i="2" s="1"/>
  <c r="AC65" i="2"/>
  <c r="AD65" i="2" s="1"/>
  <c r="AC138" i="2"/>
  <c r="AD138" i="2" s="1"/>
  <c r="AC118" i="2"/>
  <c r="AD118" i="2" s="1"/>
  <c r="AC19" i="2"/>
  <c r="AD19" i="2" s="1"/>
  <c r="AC63" i="2"/>
  <c r="AC109" i="2"/>
  <c r="AD109" i="2" s="1"/>
  <c r="AC127" i="2"/>
  <c r="AD127" i="2" s="1"/>
  <c r="AC145" i="2"/>
  <c r="AD145" i="2" s="1"/>
  <c r="AC100" i="2"/>
  <c r="AD100" i="2" s="1"/>
  <c r="AC101" i="2"/>
  <c r="AD101" i="2" s="1"/>
  <c r="AC75" i="2"/>
  <c r="AC125" i="2"/>
  <c r="AD125" i="2" s="1"/>
  <c r="AC83" i="2"/>
  <c r="AD83" i="2" s="1"/>
  <c r="AC128" i="2"/>
  <c r="AD128" i="2" s="1"/>
  <c r="AC124" i="2"/>
  <c r="AD124" i="2" s="1"/>
  <c r="AC25" i="2"/>
  <c r="AD25" i="2" s="1"/>
  <c r="AC20" i="2"/>
  <c r="AD20" i="2" s="1"/>
  <c r="AC66" i="2"/>
  <c r="AD66" i="2" s="1"/>
  <c r="AC64" i="2"/>
  <c r="AD64" i="2" s="1"/>
  <c r="AC49" i="2"/>
  <c r="AD49" i="2" s="1"/>
  <c r="AC39" i="2"/>
  <c r="AD39" i="2" s="1"/>
  <c r="AC146" i="2"/>
  <c r="AD146" i="2" s="1"/>
  <c r="AC17" i="2"/>
  <c r="AD17" i="2" s="1"/>
  <c r="AC57" i="2"/>
  <c r="AC21" i="2"/>
  <c r="AD21" i="2" s="1"/>
  <c r="AC30" i="2"/>
  <c r="AD30" i="2" s="1"/>
  <c r="AC139" i="2"/>
  <c r="AD139" i="2" s="1"/>
  <c r="AC144" i="2"/>
  <c r="AC8" i="2"/>
  <c r="AD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tc={38140EB7-157D-404E-8C9C-E3508A731839}</author>
  </authors>
  <commentList>
    <comment ref="N2" authorId="0" shapeId="0" xr:uid="{38140EB7-157D-404E-8C9C-E3508A731839}">
      <text>
        <t>[Threaded comment]
Your version of Excel allows you to read this threaded comment; however, any edits to it will get removed if the file is opened in a newer version of Excel. Learn more: https://go.microsoft.com/fwlink/?linkid=870924
Comment:
    Percentage?</t>
      </text>
    </comment>
  </commentList>
</comments>
</file>

<file path=xl/sharedStrings.xml><?xml version="1.0" encoding="utf-8"?>
<sst xmlns="http://schemas.openxmlformats.org/spreadsheetml/2006/main" count="1535" uniqueCount="426">
  <si>
    <t>Source of referral</t>
  </si>
  <si>
    <t>Name of PR service</t>
  </si>
  <si>
    <t>Integrated Care System (England) / Local Health Board (Wales)</t>
  </si>
  <si>
    <t>Region</t>
  </si>
  <si>
    <t xml:space="preserve">Country </t>
  </si>
  <si>
    <t>Number of referrals</t>
  </si>
  <si>
    <t xml:space="preserve">Number of people completed an initial assessment with a view to enrolling onto a PR programme </t>
  </si>
  <si>
    <t xml:space="preserve">Percentage of people completed an initial assessment following referral </t>
  </si>
  <si>
    <t>Number of patients referred for PR who were considered clinically unsuitable and therefore, not offered an initial assessment</t>
  </si>
  <si>
    <t>Percentage of patients referred for PR who were considered clinically unsuitable and therefore, not offered an initial assessment</t>
  </si>
  <si>
    <t xml:space="preserve">Number of people that started a PR programme </t>
  </si>
  <si>
    <t>Percentage of people that started a PR programme following initial assessment</t>
  </si>
  <si>
    <t xml:space="preserve">Number of people completed a discharge assessment </t>
  </si>
  <si>
    <t>Number of people completed a discharge assessment after attending an initial assessment</t>
  </si>
  <si>
    <t xml:space="preserve">Number of people with COPD were eligible for inclusion in the NACAP PR clinical audit </t>
  </si>
  <si>
    <t>Number of eligible people with COPD  approached and asked to consent to be included in the NRAP PR audit</t>
  </si>
  <si>
    <t>Number of people with COPD approached that  gave consent (written or verbal) to be included in the NRAP PR audit</t>
  </si>
  <si>
    <t>Percentage of people approached that gave consent (written or verbal) to be included in the NRAP PR audit</t>
  </si>
  <si>
    <t>Number of referrals from primary care</t>
  </si>
  <si>
    <t>Percentage of referrals from primary care</t>
  </si>
  <si>
    <t>Number of referrals from commuity care</t>
  </si>
  <si>
    <t>Percentage of referrals from commuity care</t>
  </si>
  <si>
    <t>Number of referrals from secondary care</t>
  </si>
  <si>
    <t>Percentage of referrals from secondary care</t>
  </si>
  <si>
    <t>Number of self referrals</t>
  </si>
  <si>
    <t>Percentage of self referrals</t>
  </si>
  <si>
    <t xml:space="preserve">Referrals from other sources </t>
  </si>
  <si>
    <t>Percentage of referrals from other sources</t>
  </si>
  <si>
    <t>Total number of patient records submitted to NACAP PR audit 1 March 2022 – 31 March 2023</t>
  </si>
  <si>
    <t>Case ascertainment rate (%)
(number of patients identified as eligible compared with the number entered into the audit)</t>
  </si>
  <si>
    <t>All</t>
  </si>
  <si>
    <t>England</t>
  </si>
  <si>
    <t>Wales</t>
  </si>
  <si>
    <t>Filter row</t>
  </si>
  <si>
    <t>-unable to calculate due to missing data</t>
  </si>
  <si>
    <t>*data not submitted</t>
  </si>
  <si>
    <t>BCUHB - East Pulmonary Rehabilitation Service</t>
  </si>
  <si>
    <t>Betsi Cadwaladr University LHB</t>
  </si>
  <si>
    <t>BCUHB - Centre Pulmonary Rehabilitation Service</t>
  </si>
  <si>
    <t>*</t>
  </si>
  <si>
    <t>-</t>
  </si>
  <si>
    <t>BCUHB - West Pulmonary Rehabilitation Service</t>
  </si>
  <si>
    <t>Hywel Dda Pulmonary Rehabilitation Service</t>
  </si>
  <si>
    <t>Hywel Dda University LHB</t>
  </si>
  <si>
    <t xml:space="preserve"> *</t>
  </si>
  <si>
    <t>Bedford Hospital Pulmonary Rehabilitation</t>
  </si>
  <si>
    <t xml:space="preserve">Bedfordshire, Luton and Milton Keynes </t>
  </si>
  <si>
    <t>East of England</t>
  </si>
  <si>
    <t>Luton and Dunstable Hospital Pulmonary Rehabilitation Service</t>
  </si>
  <si>
    <t>Milton Keynes Community Pulmonary Rehabilitation Service</t>
  </si>
  <si>
    <t>Milton Keynes Hospital Pulmonary Rehabilitation Programme</t>
  </si>
  <si>
    <t xml:space="preserve">* </t>
  </si>
  <si>
    <t>CPFT Pulmonary Rehabilitation</t>
  </si>
  <si>
    <t xml:space="preserve">Cambridgeshire and Peterborough </t>
  </si>
  <si>
    <t>Luton Community Respiratory Service</t>
  </si>
  <si>
    <t>Peterborough Pulmonary Rehabilitation Service</t>
  </si>
  <si>
    <t>EPUT Pulmonary Rehabilitation Programme</t>
  </si>
  <si>
    <t>Hertfordshire and West Essex</t>
  </si>
  <si>
    <t>Hertfordshire Community Pulmonary Rehab Service</t>
  </si>
  <si>
    <t>West Hertfordshire Community Respiratory Service</t>
  </si>
  <si>
    <t>Provide - Mid-Essex Pulmonary Rehabilitation</t>
  </si>
  <si>
    <t xml:space="preserve">Mid and South Essex </t>
  </si>
  <si>
    <t>South East Essex Pulmonary Rehabilitation Service</t>
  </si>
  <si>
    <t>Great Yarmouth and Waveney BOC Pulmonary Rehabilitation Service</t>
  </si>
  <si>
    <t xml:space="preserve">Norfolk and Waveney </t>
  </si>
  <si>
    <t>Norfolk Community Pulmonary Rehabilitation Service</t>
  </si>
  <si>
    <t>West Norfolk BOC Pulmonary Rehabilitation Service</t>
  </si>
  <si>
    <t>East Suffolk Pulmonary Rehabilitation Service</t>
  </si>
  <si>
    <t xml:space="preserve">Suffolk and North East Essex </t>
  </si>
  <si>
    <t>West Suffolk Pulmonary Rehabilitation Service</t>
  </si>
  <si>
    <t>Suffolk and North East Essex​</t>
  </si>
  <si>
    <t>Barnet COPD Respiratory Service</t>
  </si>
  <si>
    <t xml:space="preserve">North Central London </t>
  </si>
  <si>
    <t>London</t>
  </si>
  <si>
    <t>Whittington Health Pulmonary Rehabilitation</t>
  </si>
  <si>
    <t>Camden COPD &amp; Home Oxygen Service</t>
  </si>
  <si>
    <t xml:space="preserve">North Central London  </t>
  </si>
  <si>
    <t>Enfield Respiratory Service</t>
  </si>
  <si>
    <t>Havering Respiratory Team</t>
  </si>
  <si>
    <t xml:space="preserve">North East London </t>
  </si>
  <si>
    <t>Homerton Adult Cardiorespiratory Enhanced and Responsive Service (ACERS)</t>
  </si>
  <si>
    <t>Tower Hamlets Pulmonary Rehabilitation Service</t>
  </si>
  <si>
    <t>Waltham Forest Pulmonary Rehabilitation Service</t>
  </si>
  <si>
    <t>Brent Pulmonary rehabilitation Service</t>
  </si>
  <si>
    <t xml:space="preserve">North West London </t>
  </si>
  <si>
    <t>Central and West London Pulmonary Rehabilitation Service</t>
  </si>
  <si>
    <t>Ealing Pulmonary Rehab</t>
  </si>
  <si>
    <t>Harefield Hospital Pulmonary Rehabilitation</t>
  </si>
  <si>
    <t>Respiratory Services - Barking and Dagenham</t>
  </si>
  <si>
    <t>Bexley CCG Pulmonary Rehabilitation</t>
  </si>
  <si>
    <t xml:space="preserve">South East London </t>
  </si>
  <si>
    <t>Bromley Pulmonary Rehabilitation</t>
  </si>
  <si>
    <t>Greenwich Pulmonary Rehabilitation Team</t>
  </si>
  <si>
    <t>King's College Hospital Pulmonary Rehabilitation Team</t>
  </si>
  <si>
    <t>Lewisham LEEP Pulmonary Rehabilitation Programme</t>
  </si>
  <si>
    <t>St Thomas' Hospital Pulmonary Rehabilitation programme</t>
  </si>
  <si>
    <t>Richmond Respiratory Care Team</t>
  </si>
  <si>
    <t xml:space="preserve">South West London </t>
  </si>
  <si>
    <t>Surrey Downs Health and Care Pulmonary Rehabilitation Service</t>
  </si>
  <si>
    <t>Sutton Community Respiratory Service</t>
  </si>
  <si>
    <t>Wandsworth Pulmonary Rehabilitation Service</t>
  </si>
  <si>
    <t>Your Healthcare Pulmonary Rehabilitation Service</t>
  </si>
  <si>
    <t xml:space="preserve"> Staffordshire and Stoke-on-Trent</t>
  </si>
  <si>
    <t>Midlands</t>
  </si>
  <si>
    <t>NaN</t>
  </si>
  <si>
    <t>Midland Partnership South Respiratory Team</t>
  </si>
  <si>
    <t>Midlands Partnership - North Staffordshire and Stoke On Trent Pulmonary Rehabilitation Team</t>
  </si>
  <si>
    <t>BCHC Community Respiratory Service</t>
  </si>
  <si>
    <t xml:space="preserve">Birmingham and Solihull </t>
  </si>
  <si>
    <t>Solihull Community Respiratory Team</t>
  </si>
  <si>
    <t>University Hospitals Birmingham HGS Pulmonary Rehabilitation Programme</t>
  </si>
  <si>
    <t>South Warwickshire Physiotherapy Services</t>
  </si>
  <si>
    <t>Coventry and Warwickshire</t>
  </si>
  <si>
    <t>George Eliot Hospital Pulmonary Rehabilitation - Physiotherapy</t>
  </si>
  <si>
    <t xml:space="preserve">Coventry and Warwickshire </t>
  </si>
  <si>
    <t>Herefordshire Pulmonary Rehabilitation Programme</t>
  </si>
  <si>
    <t xml:space="preserve">Herefordshire and Worcestershire Health and Care NHS Trust </t>
  </si>
  <si>
    <t>Worcestershire COPD Team</t>
  </si>
  <si>
    <t>North Derbyshire Community Respiratory Service</t>
  </si>
  <si>
    <t xml:space="preserve">Joined Up Care Derbyshire </t>
  </si>
  <si>
    <t>Glenfield and Leicester Hospitals Pulmonary Rehabilitation Programme</t>
  </si>
  <si>
    <t xml:space="preserve">Leicester, Leicestershire and Rutland </t>
  </si>
  <si>
    <t xml:space="preserve">Lincolnshire Community Health Services Pulmonary  Rehabilitation Service </t>
  </si>
  <si>
    <t>Lincolnshire</t>
  </si>
  <si>
    <t>Restart Team - Northampton General Hospital</t>
  </si>
  <si>
    <t xml:space="preserve">Northamptonshire  </t>
  </si>
  <si>
    <t>Rocket Team Kettering General Hospital</t>
  </si>
  <si>
    <t>Bassetlaw Pulmonary Rehabilitation Service</t>
  </si>
  <si>
    <t xml:space="preserve">Nottingham and Nottinghamshire </t>
  </si>
  <si>
    <t>Mid Notts Respiratory Service</t>
  </si>
  <si>
    <t>Nottingham North and East Adult Community Services</t>
  </si>
  <si>
    <t>PICS Pulmonary Rehabilitation Service</t>
  </si>
  <si>
    <t>Rushcliffe Cardiorespiratory Service</t>
  </si>
  <si>
    <t>Dudley Pulmonary Rehabilitation Programme</t>
  </si>
  <si>
    <t xml:space="preserve">The Black Country </t>
  </si>
  <si>
    <t>Sandwell and West Birmingham Community Respiratory Service</t>
  </si>
  <si>
    <t xml:space="preserve">*. </t>
  </si>
  <si>
    <t>Walsall Pulmonary Rehabilitation Service</t>
  </si>
  <si>
    <t>Wolverhampton Pulmonary Rehabilitation Service</t>
  </si>
  <si>
    <t>East Riding Pulmonary Rehabilitation Programme</t>
  </si>
  <si>
    <t>Humber and North Yorkshire</t>
  </si>
  <si>
    <t>North East and Yorkshire</t>
  </si>
  <si>
    <t>Hope Street Specialist Service</t>
  </si>
  <si>
    <t>Hull Pulmonary Rehabilitation Team</t>
  </si>
  <si>
    <t>Scarborough, Ryedale and Whitby Pulmonary Rehabilitation Service</t>
  </si>
  <si>
    <t>York and Selby Pulmonary Rehabilitation</t>
  </si>
  <si>
    <t>County Durham &amp; Darlington Pulmonary Rehabilitation</t>
  </si>
  <si>
    <t xml:space="preserve">North East and North Cumbria </t>
  </si>
  <si>
    <t>East Community Respiratory Team (Carlisle)</t>
  </si>
  <si>
    <t>Newcastle Healthy Lungs Programme</t>
  </si>
  <si>
    <t>North Cumbria Hospitals Pulmonary Rehabilitation Programme</t>
  </si>
  <si>
    <t>North Tees and Hartlepool Pulmonary Rehabilitation Service</t>
  </si>
  <si>
    <t>Northumbria Healthcare Pulmonary Rehabilitation Service</t>
  </si>
  <si>
    <t>South Tees Pulmonary Rehabilitation Service</t>
  </si>
  <si>
    <t>South Tyneside Pulmonary Rehabilitation Programme (Acute)</t>
  </si>
  <si>
    <t>Sunderland Community Pulmonary Rehabilitation Programme</t>
  </si>
  <si>
    <t>The Newcastle Hospitals Respiratory Services</t>
  </si>
  <si>
    <t>West Cumbria Community Respiratory Team</t>
  </si>
  <si>
    <t>Rotherham Breathing Space</t>
  </si>
  <si>
    <t xml:space="preserve">South Yorkshire  </t>
  </si>
  <si>
    <t>Sheffield Community Pulmonary Rehabilitation Service</t>
  </si>
  <si>
    <t>Airedale - Wharfedale and Craven Pulmonary Rehabilitation Service</t>
  </si>
  <si>
    <t xml:space="preserve">West Yorkshire  </t>
  </si>
  <si>
    <t xml:space="preserve">Calderdale Pulmonary Rehabilitation Service </t>
  </si>
  <si>
    <t>Greater Huddersfield Pulmonary Rehabilitation Service</t>
  </si>
  <si>
    <t>Harrogate Respiratory and Cardiac Physiotherapy</t>
  </si>
  <si>
    <t>Mid Yorkshire Therapy Services - Community Pulmonary Rehabilitation</t>
  </si>
  <si>
    <t>North Kirklees Pulmonary Rehabilitation Programme</t>
  </si>
  <si>
    <t>Aintree Pulmonary Rehabilitation Programme</t>
  </si>
  <si>
    <t>Cheshire and Merseyside</t>
  </si>
  <si>
    <t>North West</t>
  </si>
  <si>
    <t>Central Cheshire Integrated Care Partnership Pulmonary Rehabilitation Service</t>
  </si>
  <si>
    <t>East Cheshire Pulmonary Rehabilitation Service</t>
  </si>
  <si>
    <t>Knowsley Community Respiratory Service</t>
  </si>
  <si>
    <t>Sefton Community Respiratory Service</t>
  </si>
  <si>
    <t>St. Helens Pulmonary Rehabilitation Service</t>
  </si>
  <si>
    <t>The Breathe Programme</t>
  </si>
  <si>
    <t>The Warrington &amp; Halton Pulmonary Rehabilitation Service</t>
  </si>
  <si>
    <t>West Lancashire Pulmonary Rehabilitation</t>
  </si>
  <si>
    <t>Wirral COPD, Pulmonary Rehabilitation &amp; Oxygen Service</t>
  </si>
  <si>
    <t>Bolton Pulmonary Rehabilitation Programme</t>
  </si>
  <si>
    <t xml:space="preserve">Greater Manchester </t>
  </si>
  <si>
    <t>Bury Community Respiratory Service</t>
  </si>
  <si>
    <t>Central Manchester Community Pulmonary rehabilitation service</t>
  </si>
  <si>
    <t>Enhanced Respiratory Service (ERS) - Rochdale Infirmary</t>
  </si>
  <si>
    <t>Manchester Community Respiratory Team</t>
  </si>
  <si>
    <t>Salford's Breathing Better Pulmonary Rehabilitation Programme</t>
  </si>
  <si>
    <t>Stockport Pulmonary &amp; Heart Failure Rehabilitation Service</t>
  </si>
  <si>
    <t>Tameside and Glossop Pulmonary Rehabilitation</t>
  </si>
  <si>
    <t>Trafford Pulmonary Rehabilitation Service</t>
  </si>
  <si>
    <t>Wrightington Wigan and Leigh tier 2 Respiratory Services</t>
  </si>
  <si>
    <t>Blackburn with Darwen Pulmonary Rehabilitation Team</t>
  </si>
  <si>
    <t xml:space="preserve">Lancashire and South Cumbria </t>
  </si>
  <si>
    <t>Central Lancashire Pulmonary Rehabilitation Service</t>
  </si>
  <si>
    <t>ELHT Pulmonary Rehabilitation Service</t>
  </si>
  <si>
    <t>Fylde Coast Adult Integrated Respiratory Service</t>
  </si>
  <si>
    <t>University Hospitals of Morecambe Bay Community Respiratory Service</t>
  </si>
  <si>
    <t>Berkshire West Cardiac and Respiratory Specialist Services</t>
  </si>
  <si>
    <t>Buckinghamshire, Oxfordshire and Berkshire West</t>
  </si>
  <si>
    <t>South East</t>
  </si>
  <si>
    <t>Buckinghamshire Pulmonary Rehabilitation Services</t>
  </si>
  <si>
    <t xml:space="preserve">Buckinghamshire, Oxfordshire and Berkshire West </t>
  </si>
  <si>
    <t>Oxfordshire Pulmonary Rehabilitation Service</t>
  </si>
  <si>
    <t>Royal Berkshire Hospital Pulmonary Rehabilitation Service</t>
  </si>
  <si>
    <t>AIR Service</t>
  </si>
  <si>
    <t xml:space="preserve">Frimley Health and Care </t>
  </si>
  <si>
    <t>Frimley Health Community Respiratory Services</t>
  </si>
  <si>
    <t>Portsmouth Pulmonary Rehabilitation Programme</t>
  </si>
  <si>
    <t xml:space="preserve">Hampshire and Isle of Wight </t>
  </si>
  <si>
    <t>Southampton Integrated COPD Team</t>
  </si>
  <si>
    <t>University Hospital Southampton Pulmonary Rehabilitation Programme</t>
  </si>
  <si>
    <t>West Hampshire Community Integrated Respiratory Service</t>
  </si>
  <si>
    <t>Medway Community Respiratory Team</t>
  </si>
  <si>
    <t>Kent and Medway</t>
  </si>
  <si>
    <t>n/a</t>
  </si>
  <si>
    <t>West Kent Pulmonary rehabilitation Service</t>
  </si>
  <si>
    <t xml:space="preserve">Kent and Medway </t>
  </si>
  <si>
    <t>Kent Community Health Pulmonary Rehabilitation Team</t>
  </si>
  <si>
    <t>First Community Health and Care – East Surrey</t>
  </si>
  <si>
    <t>Surrey Heartlands Health and Care Partnership</t>
  </si>
  <si>
    <t>North West Surrey Respiratory Care Team</t>
  </si>
  <si>
    <t>Royal Surrey Pulmonary Rehabilitation Programme</t>
  </si>
  <si>
    <t xml:space="preserve">Surrey Heartlands Health and Care Partnership </t>
  </si>
  <si>
    <t>COPD Coastal Service</t>
  </si>
  <si>
    <t>Sussex Health and Care Partnership</t>
  </si>
  <si>
    <t>Crawley Horsham and Mid Sussex COPD Adult Community Services</t>
  </si>
  <si>
    <t xml:space="preserve">Sussex Health and Care Partnership </t>
  </si>
  <si>
    <t>Regional East Sussex Pulmonary Service (RESPS)</t>
  </si>
  <si>
    <t>St Richards Hospital Pulmonary Rehabilitation</t>
  </si>
  <si>
    <t>Sussex Community Respiratory Service Brighton and Hove</t>
  </si>
  <si>
    <t>The High Weald Lewes and Haven Community Respiratory Service</t>
  </si>
  <si>
    <t>Salisbury Lung Exercise and Education Programme (LEEP)</t>
  </si>
  <si>
    <t>Bath and North East Somerset, Swindon and Wiltshire</t>
  </si>
  <si>
    <t>South West</t>
  </si>
  <si>
    <t>Swindon Healthy Lives Pulmonary Rehabilitation Programme</t>
  </si>
  <si>
    <t>Integrated Community Respiratory Team East Cornwall (ICRTEC)</t>
  </si>
  <si>
    <t xml:space="preserve">Cornwall and the Isles of Scilly Health and Care Partnership </t>
  </si>
  <si>
    <t>Mid - West - North Cornwall Pulmonary Rehabilitation Programme</t>
  </si>
  <si>
    <t>North Bristol Lung Exercise and Education Programme (LEEP)</t>
  </si>
  <si>
    <t xml:space="preserve">Healthier Together - Bristol, North Somerset and South Gloucestershire </t>
  </si>
  <si>
    <t>Sirona Care and Health Pulmonary Rehabilitation</t>
  </si>
  <si>
    <t>Gloucestershire Respiratory Service</t>
  </si>
  <si>
    <t>One Gloucestershire</t>
  </si>
  <si>
    <t>Dorset Healthcare Pulmonary rehabilitation programme</t>
  </si>
  <si>
    <t xml:space="preserve">Our Dorset </t>
  </si>
  <si>
    <t>Dorset Pulmonary Rehabilitation service</t>
  </si>
  <si>
    <t>Eastern Locality Community PR service</t>
  </si>
  <si>
    <t xml:space="preserve">Together for Devon </t>
  </si>
  <si>
    <t>Livewell SW Community Respiratory Service</t>
  </si>
  <si>
    <t>North Devon Pulmonary Rehabilitation Service</t>
  </si>
  <si>
    <t>Royal Devon and Exeter Pulmonary Rehabilitation/Physiotherapy Service</t>
  </si>
  <si>
    <t>Services that entered data into the audit but did not complete the survey</t>
  </si>
  <si>
    <t>Integrated Care Board (England) / Local Health Board (Wales)</t>
  </si>
  <si>
    <t>Redbridge Respiratory Service</t>
  </si>
  <si>
    <t>Hammersmith &amp; Fulham Cardio-Respiratory Service</t>
  </si>
  <si>
    <t>Harrow COPD Respiratory Service</t>
  </si>
  <si>
    <t>Integrated Respiratory Service - Basildon - Brentwood and Thurrock</t>
  </si>
  <si>
    <t>Croydon Pulmonary Rehabilitation Programme</t>
  </si>
  <si>
    <t>Hounslow Community Respiratory Team</t>
  </si>
  <si>
    <t>Merton Pulmonary Rehabilitation Service</t>
  </si>
  <si>
    <t>Atrium Coventry and Warwickshire Pulmonary Rehabilitation Service</t>
  </si>
  <si>
    <t>Derby and Burton ImpACT+</t>
  </si>
  <si>
    <t>Leicestershire Partnership Pulmonary Rehabilitation Team</t>
  </si>
  <si>
    <t>Nottingham Integrated Respiratory Service</t>
  </si>
  <si>
    <t>Shropshire Pulmonary Rehabilitation</t>
  </si>
  <si>
    <t xml:space="preserve">Shropshire, Telford and Wrekin </t>
  </si>
  <si>
    <t>The North Lincolnshire Respiratory service</t>
  </si>
  <si>
    <t>Gateshead Acute Pulmonary Rehabilitation Service</t>
  </si>
  <si>
    <t>South West Yorkshire Cardiac and Pulmonary Rehabilitation Service</t>
  </si>
  <si>
    <t>Bradford Pulmonary Rehabilitation Service</t>
  </si>
  <si>
    <t>Leeds Community Healthcare, Community Respiratory Service</t>
  </si>
  <si>
    <t>Cheshire and Wirral Partnership Respiratory Service</t>
  </si>
  <si>
    <t>Acute Respiratory Assessment Service (ARAS) COPD support team - North Manchester</t>
  </si>
  <si>
    <t>Manchester Royal Infirmary Pulmonary Rehabilitation Service</t>
  </si>
  <si>
    <t>Pennine Lung Service</t>
  </si>
  <si>
    <t>Hampshire Pulmonary Rehabilitation Programme</t>
  </si>
  <si>
    <t>St Mary's Hospital Pulmonary Rehabilitation Programme</t>
  </si>
  <si>
    <t>HCRG Care Group Community Respiratory Service - Bath and North East Somerset</t>
  </si>
  <si>
    <t>Wiltshire Community Respiratory Team</t>
  </si>
  <si>
    <t>West Respiratory Community Team</t>
  </si>
  <si>
    <t>University Hospital Dorset Pulmonary Rehabilitation Service</t>
  </si>
  <si>
    <t>Somerset Pulmonary Rehabilitation Service</t>
  </si>
  <si>
    <t xml:space="preserve">Somerset </t>
  </si>
  <si>
    <t>Newport Pulmonary Rehabilitation</t>
  </si>
  <si>
    <t>Aneurin Bevan University LHB</t>
  </si>
  <si>
    <t>Swansea Bay Health Board Pulmonary Rehabilitation Service</t>
  </si>
  <si>
    <t>Swansea Bay LHB</t>
  </si>
  <si>
    <t>University Hospital Llandough Pulmonary Rehabilitation Service</t>
  </si>
  <si>
    <t>Cardiff and Vale University LHB</t>
  </si>
  <si>
    <t>org_name</t>
  </si>
  <si>
    <t>age_N</t>
  </si>
  <si>
    <t>NA</t>
  </si>
  <si>
    <t>George Elliot Hospital Pulmonary Rehabilitation - Physiotherapy</t>
  </si>
  <si>
    <t>HCRG Care Group - Bath and NE Somerset</t>
  </si>
  <si>
    <t>Dorset Healthcare Pulmonary Rehabilitation Programme</t>
  </si>
  <si>
    <t>University Hospital Dorset Pulmonary Rehabilitation programme</t>
  </si>
  <si>
    <t>The High Weald Lewis and Haven Community Respiratory Service</t>
  </si>
  <si>
    <t>North East Essex PR service</t>
  </si>
  <si>
    <t>The North Lincolnshire Respiratory Service</t>
  </si>
  <si>
    <t>Lincolnshire Community Health Services Pulmonary Rehabilitation Service</t>
  </si>
  <si>
    <t>Homerton Adult Cardiorespiratory Enhanced and Responsive service (ACERs)</t>
  </si>
  <si>
    <t>Newham Pulmonary Rehabilitation Service</t>
  </si>
  <si>
    <t>Central Manchester Community Pulmonary Rehabilitation Service</t>
  </si>
  <si>
    <t>Brent Pulmonary Rehabilitation Service</t>
  </si>
  <si>
    <t>Calderdale Pulmonary Rehabilitation Service (Audit paused)</t>
  </si>
  <si>
    <t>Rushcliffe Cardiorespiratory service</t>
  </si>
  <si>
    <t>Manchester Community Respiratory Service</t>
  </si>
  <si>
    <t>West Kent Pulmonary Rehabilitation Service</t>
  </si>
  <si>
    <t>East and South East Staffordshire Pulmonary Rehabilitation Service</t>
  </si>
  <si>
    <t>Responses received via the case ascertainment survey for the period 1 March 2022 – 31 March 2023</t>
  </si>
  <si>
    <t>Trust /  Local Health Board</t>
  </si>
  <si>
    <t>Bedfordshire Hospitals NHS Foundation Trust</t>
  </si>
  <si>
    <t>Central and North West London NHS Foundation Trust</t>
  </si>
  <si>
    <t>Cambridgeshire and Peterborough NHS Foundation Trust</t>
  </si>
  <si>
    <t>Cambridgeshire Community Services NHS Trust</t>
  </si>
  <si>
    <t>North West Anglia NHS Foundation Trust</t>
  </si>
  <si>
    <t>Hertfordshire Community NHS Trust</t>
  </si>
  <si>
    <t>Central London Community Healthcare NHS Trust</t>
  </si>
  <si>
    <t>Mid and South Essex NHS Foundation Trust</t>
  </si>
  <si>
    <t>Milton Keynes University Hospital NHS Foundation Trust</t>
  </si>
  <si>
    <t>Essex Partnership University NHS Foundation Trust</t>
  </si>
  <si>
    <t>Provide CIC</t>
  </si>
  <si>
    <t>BOC Healthcare</t>
  </si>
  <si>
    <t>Norfolk Community Health and Care NHS Trust</t>
  </si>
  <si>
    <t>East Suffolk and North Essex NHS Foundation Trust</t>
  </si>
  <si>
    <t>West Suffolk NHS Foundation Trust</t>
  </si>
  <si>
    <t>North East Essex PR Service</t>
  </si>
  <si>
    <t>Whittington Health NHS Trust</t>
  </si>
  <si>
    <t>Barnet, Enfield and Haringey Mental Health NHS Trust</t>
  </si>
  <si>
    <t>North East London NHS Foundation Trust</t>
  </si>
  <si>
    <t>Homerton Healthcare NHS Foundation Trust</t>
  </si>
  <si>
    <t>Barts Health NHS Trust</t>
  </si>
  <si>
    <t>Imperial College Healthcare NHS Trust</t>
  </si>
  <si>
    <t>West London NHS Trust</t>
  </si>
  <si>
    <t>Guy's and St Thomas' NHS Foundation Trust</t>
  </si>
  <si>
    <t>RespiriCare Limited</t>
  </si>
  <si>
    <t>Bromley Healthcare CIC</t>
  </si>
  <si>
    <t>Oxleas NHS Foundation Trust</t>
  </si>
  <si>
    <t>Lewisham and Greenwich NHS Trust</t>
  </si>
  <si>
    <t>Hounslow and Richmond Community Healthcare NHS Trust</t>
  </si>
  <si>
    <t>Epsom and St Helier University Hospitals NHS Trust</t>
  </si>
  <si>
    <t>St George's University Hospitals NHS Foundation Trust</t>
  </si>
  <si>
    <t>Your Healthcare CIC</t>
  </si>
  <si>
    <t>NHS Staffordshire and Stoke-on-Trent Integrated Care Board</t>
  </si>
  <si>
    <t>Midlands Partnership NHS Foundation Trust</t>
  </si>
  <si>
    <t>Birmingham Community Healthcare NHS Foundation Trust</t>
  </si>
  <si>
    <t>University Hospitals Birmingham NHS Foundation Trust</t>
  </si>
  <si>
    <t>South Warwickshire NHS Foundation Trust</t>
  </si>
  <si>
    <t>George Eliot Hospital NHS Trust</t>
  </si>
  <si>
    <t>Wye Valley NHS Trust</t>
  </si>
  <si>
    <t>Worcestershire Acute Hospitals NHS Trust</t>
  </si>
  <si>
    <t>Derbyshire Community Health Services NHS Foundation Trust</t>
  </si>
  <si>
    <t>University Hospitals of Leicester NHS Trust</t>
  </si>
  <si>
    <t>Lincolnshire Community Health Services NHS Trust</t>
  </si>
  <si>
    <t>Northampton General Hospital NHS Trust</t>
  </si>
  <si>
    <t>Kettering General Hospital NHS Foundation Trust</t>
  </si>
  <si>
    <t>Nottinghamshire Healthcare NHS Foundation Trust</t>
  </si>
  <si>
    <t>Primary Integrated Community Services Ltd</t>
  </si>
  <si>
    <t>The Dudley Group NHS Foundation Trust</t>
  </si>
  <si>
    <t>Sandwell and West Birmingham Hospitals NHS Trust</t>
  </si>
  <si>
    <t>Walsall Healthcare NHS Trust</t>
  </si>
  <si>
    <t>The Royal Wolverhampton NHS Trust</t>
  </si>
  <si>
    <t>City Health Care Partnership CIC</t>
  </si>
  <si>
    <t>Care Plus Group</t>
  </si>
  <si>
    <t>Humber Teaching NHS Foundation Trust</t>
  </si>
  <si>
    <t>York and Scarborough Teaching Hospitals NHS Foundation Trust</t>
  </si>
  <si>
    <t>County Durham and Darlington NHS Foundation Trust</t>
  </si>
  <si>
    <t>North Cumbria Integrated Care NHS Foundation Trust</t>
  </si>
  <si>
    <t>North Tees and Hartlepool NHS Foundation Trust</t>
  </si>
  <si>
    <t>Northumbria Healthcare NHS Foundation Trust</t>
  </si>
  <si>
    <t>South Tees Hospitals NHS Foundation Trust</t>
  </si>
  <si>
    <t>South Tyneside and Sunderland NHS Foundation Trust</t>
  </si>
  <si>
    <t>The Newcastle Upon Tyne Hospitals NHS Foundation Trust</t>
  </si>
  <si>
    <t>The Rotherham NHS Foundation Trust</t>
  </si>
  <si>
    <t>Sheffield Teaching Hospitals NHS Foundation Trust</t>
  </si>
  <si>
    <t>Airedale NHS Foundation Trust</t>
  </si>
  <si>
    <t>Calderdale and Huddersfield NHS Foundation Trust</t>
  </si>
  <si>
    <t>Locala Community Partnerships CIC</t>
  </si>
  <si>
    <t>Harrogate and District NHS Foundation Trust</t>
  </si>
  <si>
    <t>Mid Yorkshire Teaching NHS Trust</t>
  </si>
  <si>
    <t>Liverpool University Hospitals NHS Foundation Trust</t>
  </si>
  <si>
    <t>Mid Cheshire Hospitals NHS Foundation Trust</t>
  </si>
  <si>
    <t>East Cheshire NHS Trust</t>
  </si>
  <si>
    <t>Liverpool Heart and Chest Hospital NHS Foundation Trust</t>
  </si>
  <si>
    <t>Mersey Care NHS Foundation Trust</t>
  </si>
  <si>
    <t>Warrington and Halton Hospitals NHS Foundation Trust</t>
  </si>
  <si>
    <t>Mersey and West Lancashire Teaching Hospitals NHS Trust</t>
  </si>
  <si>
    <t>Wirral University Teaching Hospital NHS Foundation Trust</t>
  </si>
  <si>
    <t>Bolton NHS Foundation Trust</t>
  </si>
  <si>
    <t>Northern Care Alliance NHS Foundation Trust</t>
  </si>
  <si>
    <t>Manchester University NHS Foundation Trust</t>
  </si>
  <si>
    <t>Stockport NHS Foundation Trust</t>
  </si>
  <si>
    <t>Tameside and Glossop Integrated Care NHS Foundation Trust</t>
  </si>
  <si>
    <t>Wrightington, Wigan and Leigh NHS Foundation Trust</t>
  </si>
  <si>
    <t>Lancashire and South Cumbria NHS Foundation Trust</t>
  </si>
  <si>
    <t>East Lancashire Hospitals NHS Trust</t>
  </si>
  <si>
    <t>Blackpool Teaching Hospitals NHS Foundation Trust</t>
  </si>
  <si>
    <t>University Hospitals of Morecambe Bay NHS Foundation Trust Community PR</t>
  </si>
  <si>
    <t>Berkshire Healthcare NHS Foundation Trust</t>
  </si>
  <si>
    <t>Buckinghamshire Healthcare NHS Trust</t>
  </si>
  <si>
    <t>Oxford Health NHS Foundation Trust</t>
  </si>
  <si>
    <t>Royal Berkshire NHS Foundation Trust</t>
  </si>
  <si>
    <t>Frimley Health NHS Foundation Trust</t>
  </si>
  <si>
    <t>Solent NHS Trust</t>
  </si>
  <si>
    <t>University Hospital Southampton NHS Foundation Trust</t>
  </si>
  <si>
    <t>Southern Health NHS Foundation Trust</t>
  </si>
  <si>
    <t>Medway Community Healthcare</t>
  </si>
  <si>
    <t>Maidstone and Tunbridge Wells NHS Trust</t>
  </si>
  <si>
    <t>Kent Community Health NHS Foundation Trust</t>
  </si>
  <si>
    <t>First Community Health and Care CIC</t>
  </si>
  <si>
    <t>CSH Surrey (Central Surrey Health Ltd)</t>
  </si>
  <si>
    <t>Royal Surrey County Hospital NHS Foundation Trust</t>
  </si>
  <si>
    <t>Sussex Community NHS Foundation Trust</t>
  </si>
  <si>
    <t>East Sussex Healthcare NHS Trust</t>
  </si>
  <si>
    <t>University Hospitals Sussex NHS Foundation Trust</t>
  </si>
  <si>
    <t>Sussex Community NHS Foundation  Trust</t>
  </si>
  <si>
    <t>Salisbury NHS Foundation Trust</t>
  </si>
  <si>
    <t>Great Western Hospitals NHS Foundation Trust</t>
  </si>
  <si>
    <t>Cornwall Partnership NHS Foundation Trust</t>
  </si>
  <si>
    <t>North Bristol NHS Trust</t>
  </si>
  <si>
    <t>Sirona Care and Health</t>
  </si>
  <si>
    <t>Gloucestershire Health and Care NHS Foundation Trust</t>
  </si>
  <si>
    <t>Dorset Healthcare University NHS Foundation Trust</t>
  </si>
  <si>
    <t>Dorset County Hospital NHS Foundation Trust</t>
  </si>
  <si>
    <t>Royal Devon University Healthcare NHS Foundation Trust</t>
  </si>
  <si>
    <t>Livewell Southwest CIC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</si>
</sst>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41535C"/>
      <name val="Calibri"/>
      <family val="2"/>
      <scheme val="minor"/>
    </font>
    <font>
      <sz val="11"/>
      <color rgb="FF41535C"/>
      <name val="Calibri"/>
      <family val="2"/>
      <scheme val="minor"/>
    </font>
    <font>
      <sz val="11"/>
      <color rgb="FF000000"/>
      <name val="Calibri"/>
      <family val="2"/>
      <scheme val="minor"/>
    </font>
    <font>
      <sz val="11"/>
      <color rgb="FF44555F"/>
      <name val="Calibri"/>
      <family val="2"/>
      <scheme val="minor"/>
    </font>
    <font>
      <sz val="11"/>
      <color rgb="FF44555F"/>
      <name val="Calibri"/>
      <family val="2"/>
    </font>
    <font>
      <sz val="11"/>
      <color theme="1" tint="0.34998626667073579"/>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898C"/>
        <bgColor indexed="64"/>
      </patternFill>
    </fill>
  </fills>
  <borders count="21">
    <border>
      <left/>
      <right/>
      <top/>
      <bottom/>
      <diagonal/>
    </border>
    <border>
      <left/>
      <right/>
      <top style="thin">
        <color rgb="FF34898C"/>
      </top>
      <bottom style="thin">
        <color rgb="FF34898C"/>
      </bottom>
      <diagonal/>
    </border>
    <border>
      <left style="thin">
        <color rgb="FF34898C"/>
      </left>
      <right/>
      <top style="thin">
        <color rgb="FF34898C"/>
      </top>
      <bottom style="thin">
        <color rgb="FF34898C"/>
      </bottom>
      <diagonal/>
    </border>
    <border>
      <left/>
      <right/>
      <top style="thin">
        <color theme="0"/>
      </top>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rgb="FF95D5D5"/>
      </right>
      <top style="thin">
        <color rgb="FF95D5D5"/>
      </top>
      <bottom style="thin">
        <color rgb="FF95D5D5"/>
      </bottom>
      <diagonal/>
    </border>
    <border>
      <left style="thin">
        <color rgb="FF95D5D5"/>
      </left>
      <right style="thin">
        <color rgb="FF95D5D5"/>
      </right>
      <top style="thin">
        <color rgb="FF95D5D5"/>
      </top>
      <bottom style="thin">
        <color rgb="FF95D5D5"/>
      </bottom>
      <diagonal/>
    </border>
    <border>
      <left style="thin">
        <color rgb="FF34898C"/>
      </left>
      <right style="thin">
        <color rgb="FF34898C"/>
      </right>
      <top style="thin">
        <color rgb="FF34898C"/>
      </top>
      <bottom style="thin">
        <color rgb="FF34898C"/>
      </bottom>
      <diagonal/>
    </border>
    <border>
      <left/>
      <right style="thin">
        <color rgb="FF34898C"/>
      </right>
      <top style="thin">
        <color rgb="FF34898C"/>
      </top>
      <bottom style="thin">
        <color rgb="FF34898C"/>
      </bottom>
      <diagonal/>
    </border>
    <border>
      <left style="thin">
        <color rgb="FF34898C"/>
      </left>
      <right style="thin">
        <color rgb="FF34898C"/>
      </right>
      <top style="thin">
        <color rgb="FF34898C"/>
      </top>
      <bottom style="thin">
        <color rgb="FF95D5D5"/>
      </bottom>
      <diagonal/>
    </border>
    <border>
      <left style="thin">
        <color rgb="FF95D5D5"/>
      </left>
      <right style="thin">
        <color rgb="FF34898C"/>
      </right>
      <top style="thin">
        <color rgb="FF34898C"/>
      </top>
      <bottom style="thin">
        <color rgb="FF34898C"/>
      </bottom>
      <diagonal/>
    </border>
    <border>
      <left style="thin">
        <color rgb="FF27BDBC"/>
      </left>
      <right style="thin">
        <color rgb="FF34898C"/>
      </right>
      <top style="thin">
        <color rgb="FF34898C"/>
      </top>
      <bottom style="thin">
        <color rgb="FF34898C"/>
      </bottom>
      <diagonal/>
    </border>
    <border>
      <left style="thin">
        <color rgb="FF00AAA7"/>
      </left>
      <right style="thin">
        <color rgb="FF00AAA7"/>
      </right>
      <top style="thin">
        <color rgb="FF00AAA7"/>
      </top>
      <bottom style="thin">
        <color rgb="FF00AAA7"/>
      </bottom>
      <diagonal/>
    </border>
    <border>
      <left/>
      <right style="thin">
        <color rgb="FF00AAA7"/>
      </right>
      <top style="thin">
        <color rgb="FF00AAA7"/>
      </top>
      <bottom style="thin">
        <color rgb="FF00AAA7"/>
      </bottom>
      <diagonal/>
    </border>
    <border>
      <left/>
      <right style="thin">
        <color rgb="FF00AAA7"/>
      </right>
      <top style="thin">
        <color rgb="FF00AAA7"/>
      </top>
      <bottom/>
      <diagonal/>
    </border>
    <border>
      <left style="thin">
        <color rgb="FF27BDBC"/>
      </left>
      <right style="thin">
        <color rgb="FF27BDBC"/>
      </right>
      <top style="thin">
        <color rgb="FF27BDBC"/>
      </top>
      <bottom style="thin">
        <color rgb="FF27BDBC"/>
      </bottom>
      <diagonal/>
    </border>
    <border>
      <left style="thin">
        <color rgb="FF27BDBC"/>
      </left>
      <right style="thin">
        <color rgb="FF27BDBC"/>
      </right>
      <top style="thin">
        <color rgb="FF27BDBC"/>
      </top>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0" fillId="2" borderId="0" xfId="0" applyFill="1"/>
    <xf numFmtId="0" fontId="0" fillId="2" borderId="0" xfId="0" applyFill="1" applyAlignment="1">
      <alignment horizontal="right"/>
    </xf>
    <xf numFmtId="0" fontId="3" fillId="2" borderId="0" xfId="0" applyFont="1" applyFill="1" applyAlignment="1">
      <alignment horizontal="center" wrapText="1"/>
    </xf>
    <xf numFmtId="0" fontId="2" fillId="3" borderId="0" xfId="0" applyFont="1" applyFill="1" applyAlignment="1">
      <alignment horizontal="left" wrapText="1"/>
    </xf>
    <xf numFmtId="0" fontId="0" fillId="2" borderId="1" xfId="0" applyFill="1" applyBorder="1"/>
    <xf numFmtId="0" fontId="0" fillId="2" borderId="2" xfId="0" applyFill="1" applyBorder="1"/>
    <xf numFmtId="0" fontId="5" fillId="2" borderId="2" xfId="0" applyFont="1" applyFill="1" applyBorder="1"/>
    <xf numFmtId="0" fontId="5" fillId="2" borderId="1" xfId="0" applyFont="1" applyFill="1" applyBorder="1"/>
    <xf numFmtId="0" fontId="2" fillId="3" borderId="3" xfId="0" applyFont="1" applyFill="1" applyBorder="1" applyAlignment="1">
      <alignment horizontal="left" wrapText="1"/>
    </xf>
    <xf numFmtId="0" fontId="3" fillId="2" borderId="8"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6" fillId="0" borderId="0" xfId="0" applyFont="1"/>
    <xf numFmtId="0" fontId="5" fillId="0" borderId="1" xfId="0" applyFont="1" applyBorder="1"/>
    <xf numFmtId="0" fontId="4" fillId="3" borderId="0" xfId="0" applyFont="1" applyFill="1" applyAlignment="1">
      <alignment horizontal="left" wrapText="1"/>
    </xf>
    <xf numFmtId="0" fontId="4" fillId="3" borderId="0" xfId="0" applyFont="1" applyFill="1" applyAlignment="1">
      <alignment horizontal="right" wrapText="1"/>
    </xf>
    <xf numFmtId="0" fontId="2" fillId="2" borderId="0" xfId="0" applyFont="1" applyFill="1" applyAlignment="1">
      <alignment horizontal="left" wrapText="1"/>
    </xf>
    <xf numFmtId="0" fontId="4" fillId="2" borderId="0" xfId="0" applyFont="1" applyFill="1" applyAlignment="1">
      <alignment horizontal="left" wrapText="1"/>
    </xf>
    <xf numFmtId="0" fontId="4" fillId="2" borderId="0" xfId="0" applyFont="1" applyFill="1" applyAlignment="1">
      <alignment horizontal="right" wrapText="1"/>
    </xf>
    <xf numFmtId="0" fontId="3" fillId="2" borderId="6" xfId="0" applyFont="1" applyFill="1" applyBorder="1" applyAlignment="1">
      <alignment horizontal="right" wrapText="1"/>
    </xf>
    <xf numFmtId="0" fontId="2" fillId="3" borderId="0" xfId="0" applyFont="1" applyFill="1" applyAlignment="1">
      <alignment horizontal="right" wrapText="1"/>
    </xf>
    <xf numFmtId="164" fontId="3" fillId="2" borderId="6" xfId="1" applyNumberFormat="1" applyFont="1" applyFill="1" applyBorder="1" applyAlignment="1">
      <alignment horizontal="center" wrapText="1"/>
    </xf>
    <xf numFmtId="164" fontId="2" fillId="3" borderId="0" xfId="1" applyNumberFormat="1" applyFont="1" applyFill="1" applyAlignment="1">
      <alignment horizontal="left" wrapText="1"/>
    </xf>
    <xf numFmtId="164" fontId="4" fillId="3" borderId="0" xfId="1" applyNumberFormat="1" applyFont="1" applyFill="1" applyAlignment="1">
      <alignment horizontal="left" wrapText="1"/>
    </xf>
    <xf numFmtId="164" fontId="4" fillId="2" borderId="0" xfId="1" applyNumberFormat="1" applyFont="1" applyFill="1" applyAlignment="1">
      <alignment horizontal="left" wrapText="1"/>
    </xf>
    <xf numFmtId="164" fontId="0" fillId="2" borderId="0" xfId="1" applyNumberFormat="1" applyFont="1" applyFill="1" applyAlignment="1">
      <alignment horizontal="right"/>
    </xf>
    <xf numFmtId="164" fontId="0" fillId="2" borderId="0" xfId="1" applyNumberFormat="1" applyFont="1" applyFill="1"/>
    <xf numFmtId="0" fontId="2" fillId="3" borderId="2" xfId="0" applyFont="1" applyFill="1" applyBorder="1"/>
    <xf numFmtId="0" fontId="2" fillId="3" borderId="1" xfId="0" applyFont="1" applyFill="1" applyBorder="1"/>
    <xf numFmtId="0" fontId="0" fillId="0" borderId="1" xfId="0" applyBorder="1"/>
    <xf numFmtId="49" fontId="2" fillId="3" borderId="0" xfId="0" applyNumberFormat="1" applyFont="1" applyFill="1" applyAlignment="1">
      <alignment horizontal="right"/>
    </xf>
    <xf numFmtId="1" fontId="0" fillId="2" borderId="0" xfId="0" applyNumberFormat="1" applyFill="1"/>
    <xf numFmtId="0" fontId="2" fillId="3" borderId="6" xfId="0" applyFont="1" applyFill="1" applyBorder="1" applyAlignment="1">
      <alignment horizontal="center" wrapText="1"/>
    </xf>
    <xf numFmtId="0" fontId="5" fillId="0" borderId="2" xfId="0" applyFont="1" applyBorder="1"/>
    <xf numFmtId="0" fontId="5" fillId="0" borderId="0" xfId="0" applyFont="1"/>
    <xf numFmtId="0" fontId="5" fillId="2" borderId="11" xfId="0" applyFont="1" applyFill="1" applyBorder="1"/>
    <xf numFmtId="0" fontId="5" fillId="2" borderId="11" xfId="0" applyFont="1" applyFill="1" applyBorder="1" applyAlignment="1">
      <alignment horizontal="right"/>
    </xf>
    <xf numFmtId="164" fontId="5" fillId="2" borderId="11" xfId="1" applyNumberFormat="1" applyFont="1" applyFill="1" applyBorder="1" applyAlignment="1">
      <alignment horizontal="right"/>
    </xf>
    <xf numFmtId="164" fontId="5" fillId="2" borderId="11" xfId="0" applyNumberFormat="1" applyFont="1" applyFill="1" applyBorder="1" applyAlignment="1">
      <alignment horizontal="right"/>
    </xf>
    <xf numFmtId="0" fontId="5" fillId="0" borderId="12" xfId="0" applyFont="1" applyBorder="1"/>
    <xf numFmtId="0" fontId="7" fillId="0" borderId="11" xfId="0" applyFont="1" applyBorder="1" applyAlignment="1">
      <alignment horizontal="left"/>
    </xf>
    <xf numFmtId="1" fontId="5" fillId="2" borderId="11" xfId="0" applyNumberFormat="1" applyFont="1" applyFill="1" applyBorder="1" applyAlignment="1">
      <alignment horizontal="right"/>
    </xf>
    <xf numFmtId="0" fontId="7" fillId="0" borderId="11" xfId="0" applyFont="1" applyBorder="1"/>
    <xf numFmtId="0" fontId="5" fillId="0" borderId="11" xfId="0" applyFont="1" applyBorder="1"/>
    <xf numFmtId="164" fontId="5" fillId="2" borderId="2" xfId="1" applyNumberFormat="1" applyFont="1" applyFill="1" applyBorder="1" applyAlignment="1">
      <alignment horizontal="right"/>
    </xf>
    <xf numFmtId="0" fontId="5" fillId="2" borderId="12" xfId="0" applyFont="1" applyFill="1" applyBorder="1"/>
    <xf numFmtId="3" fontId="5" fillId="2" borderId="11" xfId="0" applyNumberFormat="1" applyFont="1" applyFill="1" applyBorder="1" applyAlignment="1">
      <alignment horizontal="right"/>
    </xf>
    <xf numFmtId="0" fontId="5" fillId="0" borderId="11" xfId="0" applyFont="1" applyBorder="1" applyAlignment="1">
      <alignment horizontal="right"/>
    </xf>
    <xf numFmtId="164" fontId="5" fillId="0" borderId="11" xfId="1" applyNumberFormat="1" applyFont="1" applyFill="1" applyBorder="1" applyAlignment="1">
      <alignment horizontal="right"/>
    </xf>
    <xf numFmtId="164" fontId="5" fillId="0" borderId="2" xfId="1" applyNumberFormat="1" applyFont="1" applyFill="1" applyBorder="1" applyAlignment="1">
      <alignment horizontal="right"/>
    </xf>
    <xf numFmtId="164" fontId="5" fillId="0" borderId="11" xfId="0" applyNumberFormat="1" applyFont="1" applyBorder="1" applyAlignment="1">
      <alignment horizontal="right"/>
    </xf>
    <xf numFmtId="10" fontId="5" fillId="2" borderId="11" xfId="0" applyNumberFormat="1" applyFont="1" applyFill="1" applyBorder="1" applyAlignment="1">
      <alignment horizontal="right"/>
    </xf>
    <xf numFmtId="0" fontId="8" fillId="0" borderId="11" xfId="0" applyFont="1" applyBorder="1"/>
    <xf numFmtId="1" fontId="5" fillId="0" borderId="11" xfId="0" applyNumberFormat="1" applyFont="1" applyBorder="1" applyAlignment="1">
      <alignment horizontal="right"/>
    </xf>
    <xf numFmtId="0" fontId="7" fillId="0" borderId="13" xfId="0" applyFont="1" applyBorder="1" applyAlignment="1">
      <alignment horizontal="left"/>
    </xf>
    <xf numFmtId="0" fontId="5" fillId="0" borderId="10" xfId="0" applyFont="1" applyBorder="1" applyAlignment="1">
      <alignment horizontal="left"/>
    </xf>
    <xf numFmtId="0" fontId="5" fillId="0" borderId="14"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5" fillId="0" borderId="14" xfId="0" applyFont="1" applyBorder="1"/>
    <xf numFmtId="0" fontId="5" fillId="0" borderId="15" xfId="0" applyFont="1" applyBorder="1" applyAlignment="1">
      <alignment horizontal="left"/>
    </xf>
    <xf numFmtId="0" fontId="5" fillId="0" borderId="15" xfId="0" applyFont="1" applyBorder="1"/>
    <xf numFmtId="0" fontId="5" fillId="0" borderId="2" xfId="0" applyFont="1" applyBorder="1" applyAlignment="1">
      <alignment horizontal="left"/>
    </xf>
    <xf numFmtId="0" fontId="2" fillId="3" borderId="2" xfId="0" applyFont="1" applyFill="1" applyBorder="1" applyAlignment="1">
      <alignment horizontal="left" wrapText="1"/>
    </xf>
    <xf numFmtId="0" fontId="2" fillId="3" borderId="1" xfId="0" applyFont="1" applyFill="1" applyBorder="1" applyAlignment="1">
      <alignment horizontal="left" wrapText="1"/>
    </xf>
    <xf numFmtId="0" fontId="4" fillId="2" borderId="11" xfId="0" applyFont="1" applyFill="1" applyBorder="1" applyAlignment="1">
      <alignment horizontal="right" wrapText="1"/>
    </xf>
    <xf numFmtId="164" fontId="4" fillId="2" borderId="11" xfId="1" applyNumberFormat="1" applyFont="1" applyFill="1" applyBorder="1" applyAlignment="1">
      <alignment horizontal="right" wrapText="1"/>
    </xf>
    <xf numFmtId="164" fontId="4" fillId="2" borderId="11" xfId="0" applyNumberFormat="1" applyFont="1" applyFill="1" applyBorder="1" applyAlignment="1">
      <alignment horizontal="right" wrapText="1"/>
    </xf>
    <xf numFmtId="0" fontId="4" fillId="2" borderId="11" xfId="0" applyFont="1" applyFill="1" applyBorder="1" applyAlignment="1">
      <alignment wrapText="1"/>
    </xf>
    <xf numFmtId="10" fontId="4" fillId="2" borderId="11" xfId="0" applyNumberFormat="1" applyFont="1" applyFill="1" applyBorder="1" applyAlignment="1">
      <alignment horizontal="right" wrapText="1"/>
    </xf>
    <xf numFmtId="0" fontId="2" fillId="3" borderId="0" xfId="0" applyFont="1" applyFill="1" applyAlignment="1">
      <alignment wrapText="1"/>
    </xf>
    <xf numFmtId="0" fontId="5" fillId="0" borderId="9" xfId="0" applyFont="1" applyBorder="1" applyAlignment="1">
      <alignment horizontal="left"/>
    </xf>
    <xf numFmtId="0" fontId="2" fillId="3" borderId="1" xfId="0" applyFont="1" applyFill="1" applyBorder="1" applyAlignment="1">
      <alignment horizontal="right"/>
    </xf>
    <xf numFmtId="0" fontId="0" fillId="0" borderId="0" xfId="0" applyAlignment="1">
      <alignment horizontal="right"/>
    </xf>
    <xf numFmtId="0" fontId="0" fillId="2" borderId="1" xfId="0" applyFill="1" applyBorder="1" applyAlignment="1">
      <alignment horizontal="right"/>
    </xf>
    <xf numFmtId="0" fontId="7" fillId="0" borderId="10" xfId="0" applyFont="1" applyBorder="1" applyAlignment="1">
      <alignment horizontal="left"/>
    </xf>
    <xf numFmtId="0" fontId="7" fillId="0" borderId="10" xfId="0" applyFont="1" applyBorder="1"/>
    <xf numFmtId="0" fontId="7" fillId="0" borderId="17" xfId="0" applyFont="1" applyBorder="1" applyAlignment="1">
      <alignment horizontal="left"/>
    </xf>
    <xf numFmtId="0" fontId="9" fillId="0" borderId="16" xfId="0" applyFont="1" applyBorder="1"/>
    <xf numFmtId="0" fontId="7" fillId="0" borderId="16" xfId="0" applyFont="1" applyBorder="1" applyAlignment="1">
      <alignment horizontal="left"/>
    </xf>
    <xf numFmtId="0" fontId="7" fillId="0" borderId="18" xfId="0" applyFont="1" applyBorder="1" applyAlignment="1">
      <alignment horizontal="left"/>
    </xf>
    <xf numFmtId="0" fontId="9" fillId="0" borderId="10" xfId="0" applyFont="1" applyBorder="1" applyAlignment="1">
      <alignment horizontal="left"/>
    </xf>
    <xf numFmtId="0" fontId="7" fillId="0" borderId="9" xfId="0" applyFont="1" applyBorder="1" applyAlignment="1">
      <alignment horizontal="left"/>
    </xf>
    <xf numFmtId="0" fontId="7" fillId="0" borderId="19" xfId="0" applyFont="1" applyBorder="1" applyAlignment="1">
      <alignment horizontal="left"/>
    </xf>
    <xf numFmtId="0" fontId="7" fillId="0" borderId="20" xfId="0" applyFont="1" applyBorder="1"/>
    <xf numFmtId="0" fontId="7" fillId="0" borderId="19" xfId="0" applyFont="1" applyBorder="1"/>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cellXfs>
  <cellStyles count="2">
    <cellStyle name="Normal" xfId="0" builtinId="0"/>
    <cellStyle name="Per cent" xfId="1" builtinId="5"/>
  </cellStyles>
  <dxfs count="0"/>
  <tableStyles count="0" defaultTableStyle="TableStyleMedium2" defaultPivotStyle="PivotStyleLight16"/>
  <colors>
    <mruColors>
      <color rgb="FF44555F"/>
      <color rgb="FF34898C"/>
      <color rgb="FF000000"/>
      <color rgb="FF4153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0</xdr:colOff>
      <xdr:row>10</xdr:row>
      <xdr:rowOff>114300</xdr:rowOff>
    </xdr:to>
    <xdr:pic>
      <xdr:nvPicPr>
        <xdr:cNvPr id="2" name="Picture 1">
          <a:extLst>
            <a:ext uri="{FF2B5EF4-FFF2-40B4-BE49-F238E27FC236}">
              <a16:creationId xmlns:a16="http://schemas.microsoft.com/office/drawing/2014/main" id="{2640EF42-1618-3273-3B63-275AFEC1A236}"/>
            </a:ext>
          </a:extLst>
        </xdr:cNvPr>
        <xdr:cNvPicPr>
          <a:picLocks noChangeAspect="1"/>
        </xdr:cNvPicPr>
      </xdr:nvPicPr>
      <xdr:blipFill>
        <a:blip xmlns:r="http://schemas.openxmlformats.org/officeDocument/2006/relationships" r:embed="rId1"/>
        <a:stretch>
          <a:fillRect/>
        </a:stretch>
      </xdr:blipFill>
      <xdr:spPr>
        <a:xfrm>
          <a:off x="0" y="0"/>
          <a:ext cx="7954198" cy="2019300"/>
        </a:xfrm>
        <a:prstGeom prst="rect">
          <a:avLst/>
        </a:prstGeom>
      </xdr:spPr>
    </xdr:pic>
    <xdr:clientData/>
  </xdr:twoCellAnchor>
  <xdr:twoCellAnchor editAs="oneCell">
    <xdr:from>
      <xdr:col>0</xdr:col>
      <xdr:colOff>0</xdr:colOff>
      <xdr:row>11</xdr:row>
      <xdr:rowOff>0</xdr:rowOff>
    </xdr:from>
    <xdr:to>
      <xdr:col>0</xdr:col>
      <xdr:colOff>304800</xdr:colOff>
      <xdr:row>12</xdr:row>
      <xdr:rowOff>114300</xdr:rowOff>
    </xdr:to>
    <xdr:sp macro="" textlink="">
      <xdr:nvSpPr>
        <xdr:cNvPr id="4097" name="AutoShape 1">
          <a:extLst>
            <a:ext uri="{FF2B5EF4-FFF2-40B4-BE49-F238E27FC236}">
              <a16:creationId xmlns:a16="http://schemas.microsoft.com/office/drawing/2014/main" id="{CB040F25-7661-D19E-0590-4551FCE0F679}"/>
            </a:ext>
          </a:extLst>
        </xdr:cNvPr>
        <xdr:cNvSpPr>
          <a:spLocks noChangeAspect="1" noChangeArrowheads="1"/>
        </xdr:cNvSpPr>
      </xdr:nvSpPr>
      <xdr:spPr bwMode="auto">
        <a:xfrm>
          <a:off x="0" y="209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11</xdr:row>
      <xdr:rowOff>9525</xdr:rowOff>
    </xdr:from>
    <xdr:to>
      <xdr:col>12</xdr:col>
      <xdr:colOff>228600</xdr:colOff>
      <xdr:row>51</xdr:row>
      <xdr:rowOff>57150</xdr:rowOff>
    </xdr:to>
    <xdr:sp macro="" textlink="">
      <xdr:nvSpPr>
        <xdr:cNvPr id="3" name="TextBox 2">
          <a:extLst>
            <a:ext uri="{FF2B5EF4-FFF2-40B4-BE49-F238E27FC236}">
              <a16:creationId xmlns:a16="http://schemas.microsoft.com/office/drawing/2014/main" id="{4A3FF72A-7722-D037-072F-73B87C469E9F}"/>
            </a:ext>
          </a:extLst>
        </xdr:cNvPr>
        <xdr:cNvSpPr txBox="1"/>
      </xdr:nvSpPr>
      <xdr:spPr>
        <a:xfrm>
          <a:off x="85725" y="2105025"/>
          <a:ext cx="7458075" cy="7667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34898C"/>
              </a:solidFill>
              <a:effectLst/>
              <a:latin typeface="Georgia" panose="02040502050405020303" pitchFamily="18" charset="0"/>
              <a:ea typeface="+mn-ea"/>
              <a:cs typeface="+mn-cs"/>
            </a:rPr>
            <a:t>National Respiratory Audit Programme</a:t>
          </a:r>
        </a:p>
        <a:p>
          <a:endParaRPr lang="en-GB" sz="1400">
            <a:solidFill>
              <a:srgbClr val="34898C"/>
            </a:solidFill>
            <a:effectLst/>
            <a:latin typeface="Georgia" panose="02040502050405020303" pitchFamily="18" charset="0"/>
          </a:endParaRPr>
        </a:p>
        <a:p>
          <a:r>
            <a:rPr lang="en-GB" sz="1100" b="1">
              <a:solidFill>
                <a:srgbClr val="41535C"/>
              </a:solidFill>
              <a:effectLst/>
              <a:latin typeface="+mn-lt"/>
              <a:ea typeface="+mn-ea"/>
              <a:cs typeface="+mn-cs"/>
            </a:rPr>
            <a:t>Pulmonary rehabilitation (PR) audit</a:t>
          </a:r>
          <a:r>
            <a:rPr lang="en-GB" sz="1100" b="1" baseline="0">
              <a:solidFill>
                <a:srgbClr val="41535C"/>
              </a:solidFill>
              <a:effectLst/>
              <a:latin typeface="+mn-lt"/>
              <a:ea typeface="+mn-ea"/>
              <a:cs typeface="+mn-cs"/>
            </a:rPr>
            <a:t> - Case ascertainment and workforce planning</a:t>
          </a:r>
          <a:endParaRPr lang="en-GB">
            <a:solidFill>
              <a:srgbClr val="41535C"/>
            </a:solidFill>
            <a:effectLst/>
          </a:endParaRPr>
        </a:p>
        <a:p>
          <a:r>
            <a:rPr lang="en-GB" sz="1100" b="0" i="1">
              <a:solidFill>
                <a:srgbClr val="41535C"/>
              </a:solidFill>
              <a:effectLst/>
              <a:latin typeface="+mn-lt"/>
              <a:ea typeface="+mn-ea"/>
              <a:cs typeface="+mn-cs"/>
            </a:rPr>
            <a:t>This PR case ascertainment and workforce planning report provides important information on a) the complete number of referrals being received by PR services (including non-COPD) and b) the number of people with COPD eligible for and included in the NRAP (formerly NACAP) PR clinical audit. It has been produced to inform national commissioning of PR services and to complement NRAP’s </a:t>
          </a:r>
          <a:r>
            <a:rPr lang="en-GB" sz="1100" b="0" i="1">
              <a:solidFill>
                <a:srgbClr val="44555F"/>
              </a:solidFill>
              <a:effectLst/>
              <a:latin typeface="+mn-lt"/>
              <a:ea typeface="+mn-ea"/>
              <a:cs typeface="+mn-cs"/>
            </a:rPr>
            <a:t>state of the nation </a:t>
          </a:r>
          <a:r>
            <a:rPr lang="en-GB" sz="1100" b="0" i="1">
              <a:solidFill>
                <a:srgbClr val="41535C"/>
              </a:solidFill>
              <a:effectLst/>
              <a:latin typeface="+mn-lt"/>
              <a:ea typeface="+mn-ea"/>
              <a:cs typeface="+mn-cs"/>
            </a:rPr>
            <a:t>report, Breathing</a:t>
          </a:r>
          <a:r>
            <a:rPr lang="en-GB" sz="1100" b="0" i="1" baseline="0">
              <a:solidFill>
                <a:srgbClr val="41535C"/>
              </a:solidFill>
              <a:effectLst/>
              <a:latin typeface="+mn-lt"/>
              <a:ea typeface="+mn-ea"/>
              <a:cs typeface="+mn-cs"/>
            </a:rPr>
            <a:t> Well</a:t>
          </a:r>
          <a:r>
            <a:rPr lang="en-GB" sz="1100" b="0" i="1">
              <a:solidFill>
                <a:srgbClr val="41535C"/>
              </a:solidFill>
              <a:effectLst/>
              <a:latin typeface="+mn-lt"/>
              <a:ea typeface="+mn-ea"/>
              <a:cs typeface="+mn-cs"/>
            </a:rPr>
            <a:t>, published in July 2024. Data is presented at national, regional, system,</a:t>
          </a:r>
          <a:r>
            <a:rPr lang="en-GB" sz="1100" b="0" i="1" baseline="0">
              <a:solidFill>
                <a:srgbClr val="41535C"/>
              </a:solidFill>
              <a:effectLst/>
              <a:latin typeface="+mn-lt"/>
              <a:ea typeface="+mn-ea"/>
              <a:cs typeface="+mn-cs"/>
            </a:rPr>
            <a:t> trust</a:t>
          </a:r>
          <a:r>
            <a:rPr lang="en-GB" sz="1100" b="0" i="1">
              <a:solidFill>
                <a:srgbClr val="41535C"/>
              </a:solidFill>
              <a:effectLst/>
              <a:latin typeface="+mn-lt"/>
              <a:ea typeface="+mn-ea"/>
              <a:cs typeface="+mn-cs"/>
            </a:rPr>
            <a:t> and service level (with NHS regional, integrated care system (ICS) and local health board (LHB) details) to enable national and local benchmarking. It can be used by services and all necessary stakeholders to inform national policy, funding and service development of PR services.  If you have any queries or concerns about this please email </a:t>
          </a:r>
          <a:r>
            <a:rPr lang="en-GB" sz="1100" b="1" i="1">
              <a:solidFill>
                <a:srgbClr val="34898C"/>
              </a:solidFill>
              <a:effectLst/>
              <a:latin typeface="+mn-lt"/>
              <a:ea typeface="+mn-ea"/>
              <a:cs typeface="+mn-cs"/>
            </a:rPr>
            <a:t>PRaudit@rcp.ac.uk</a:t>
          </a:r>
          <a:r>
            <a:rPr lang="en-GB" sz="1100" b="0" i="1">
              <a:solidFill>
                <a:srgbClr val="34898C"/>
              </a:solidFill>
              <a:effectLst/>
              <a:latin typeface="+mn-lt"/>
              <a:ea typeface="+mn-ea"/>
              <a:cs typeface="+mn-cs"/>
            </a:rPr>
            <a:t>.  </a:t>
          </a:r>
          <a:endParaRPr lang="en-GB">
            <a:solidFill>
              <a:srgbClr val="34898C"/>
            </a:solidFill>
            <a:effectLst/>
          </a:endParaRPr>
        </a:p>
        <a:p>
          <a:r>
            <a:rPr lang="en-GB" sz="1100" b="0" i="1">
              <a:solidFill>
                <a:srgbClr val="41535C"/>
              </a:solidFill>
              <a:effectLst/>
              <a:latin typeface="+mn-lt"/>
              <a:ea typeface="+mn-ea"/>
              <a:cs typeface="+mn-cs"/>
            </a:rPr>
            <a:t> </a:t>
          </a:r>
          <a:endParaRPr lang="en-GB">
            <a:solidFill>
              <a:srgbClr val="41535C"/>
            </a:solidFill>
            <a:effectLst/>
          </a:endParaRPr>
        </a:p>
        <a:p>
          <a:r>
            <a:rPr lang="en-GB" sz="1100" b="0" i="1">
              <a:solidFill>
                <a:srgbClr val="41535C"/>
              </a:solidFill>
              <a:effectLst/>
              <a:latin typeface="+mn-lt"/>
              <a:ea typeface="+mn-ea"/>
              <a:cs typeface="+mn-cs"/>
            </a:rPr>
            <a:t>Data for this report was collected via an online survey made available to PR services in autumn 2023 and covers people referred to,</a:t>
          </a:r>
          <a:r>
            <a:rPr lang="en-GB" sz="1100" b="0" i="1" baseline="0">
              <a:solidFill>
                <a:srgbClr val="41535C"/>
              </a:solidFill>
              <a:effectLst/>
              <a:latin typeface="+mn-lt"/>
              <a:ea typeface="+mn-ea"/>
              <a:cs typeface="+mn-cs"/>
            </a:rPr>
            <a:t> </a:t>
          </a:r>
          <a:r>
            <a:rPr lang="en-GB" sz="1100" b="0" i="1">
              <a:solidFill>
                <a:srgbClr val="41535C"/>
              </a:solidFill>
              <a:effectLst/>
              <a:latin typeface="+mn-lt"/>
              <a:ea typeface="+mn-ea"/>
              <a:cs typeface="+mn-cs"/>
            </a:rPr>
            <a:t>assessed for and discharged</a:t>
          </a:r>
          <a:r>
            <a:rPr lang="en-GB" sz="1100" b="0" i="1" baseline="0">
              <a:solidFill>
                <a:srgbClr val="41535C"/>
              </a:solidFill>
              <a:effectLst/>
              <a:latin typeface="+mn-lt"/>
              <a:ea typeface="+mn-ea"/>
              <a:cs typeface="+mn-cs"/>
            </a:rPr>
            <a:t> from a </a:t>
          </a:r>
          <a:r>
            <a:rPr lang="en-GB" sz="1100" b="0" i="1">
              <a:solidFill>
                <a:srgbClr val="41535C"/>
              </a:solidFill>
              <a:effectLst/>
              <a:latin typeface="+mn-lt"/>
              <a:ea typeface="+mn-ea"/>
              <a:cs typeface="+mn-cs"/>
            </a:rPr>
            <a:t>PR programme in England</a:t>
          </a:r>
          <a:r>
            <a:rPr lang="en-GB" sz="1100" b="0" i="1" baseline="0">
              <a:solidFill>
                <a:srgbClr val="41535C"/>
              </a:solidFill>
              <a:effectLst/>
              <a:latin typeface="+mn-lt"/>
              <a:ea typeface="+mn-ea"/>
              <a:cs typeface="+mn-cs"/>
            </a:rPr>
            <a:t> and Wales </a:t>
          </a:r>
          <a:r>
            <a:rPr lang="en-GB" sz="1100" b="0" i="1">
              <a:solidFill>
                <a:srgbClr val="41535C"/>
              </a:solidFill>
              <a:effectLst/>
              <a:latin typeface="+mn-lt"/>
              <a:ea typeface="+mn-ea"/>
              <a:cs typeface="+mn-cs"/>
            </a:rPr>
            <a:t>between 1 March 2022 and 31 March 2023. </a:t>
          </a:r>
          <a:endParaRPr lang="en-GB">
            <a:solidFill>
              <a:srgbClr val="41535C"/>
            </a:solidFill>
            <a:effectLst/>
          </a:endParaRPr>
        </a:p>
        <a:p>
          <a:r>
            <a:rPr lang="en-GB" sz="1100" b="0" i="1">
              <a:solidFill>
                <a:srgbClr val="41535C"/>
              </a:solidFill>
              <a:effectLst/>
              <a:latin typeface="+mn-lt"/>
              <a:ea typeface="+mn-ea"/>
              <a:cs typeface="+mn-cs"/>
            </a:rPr>
            <a:t> </a:t>
          </a:r>
          <a:endParaRPr lang="en-GB">
            <a:solidFill>
              <a:srgbClr val="41535C"/>
            </a:solidFill>
            <a:effectLst/>
          </a:endParaRPr>
        </a:p>
        <a:p>
          <a:r>
            <a:rPr lang="en-GB" sz="1100" b="0" i="1">
              <a:solidFill>
                <a:srgbClr val="41535C"/>
              </a:solidFill>
              <a:effectLst/>
              <a:latin typeface="+mn-lt"/>
              <a:ea typeface="+mn-ea"/>
              <a:cs typeface="+mn-cs"/>
            </a:rPr>
            <a:t>Case ascertainment rates have been calculated based on the total number of records submitted to NRAP, compared with the data obtained from PR services on the number of patients considered eligible for the audit (see below). </a:t>
          </a:r>
          <a:endParaRPr lang="en-GB">
            <a:solidFill>
              <a:srgbClr val="41535C"/>
            </a:solidFill>
            <a:effectLst/>
          </a:endParaRPr>
        </a:p>
        <a:p>
          <a:r>
            <a:rPr lang="en-GB" sz="1100" b="0" i="1">
              <a:solidFill>
                <a:srgbClr val="41535C"/>
              </a:solidFill>
              <a:effectLst/>
              <a:latin typeface="+mn-lt"/>
              <a:ea typeface="+mn-ea"/>
              <a:cs typeface="+mn-cs"/>
            </a:rPr>
            <a:t> </a:t>
          </a:r>
          <a:endParaRPr lang="en-GB">
            <a:solidFill>
              <a:srgbClr val="41535C"/>
            </a:solidFill>
            <a:effectLst/>
          </a:endParaRPr>
        </a:p>
        <a:p>
          <a:r>
            <a:rPr lang="en-GB" sz="1100" b="0" i="1">
              <a:solidFill>
                <a:srgbClr val="41535C"/>
              </a:solidFill>
              <a:effectLst/>
              <a:latin typeface="+mn-lt"/>
              <a:ea typeface="+mn-ea"/>
              <a:cs typeface="+mn-cs"/>
            </a:rPr>
            <a:t>Inclusion criteria for the PR audit during this period was as follows:</a:t>
          </a:r>
          <a:endParaRPr lang="en-GB">
            <a:solidFill>
              <a:srgbClr val="41535C"/>
            </a:solidFill>
            <a:effectLst/>
          </a:endParaRPr>
        </a:p>
        <a:p>
          <a:r>
            <a:rPr lang="en-GB" sz="1100" b="0" i="1">
              <a:solidFill>
                <a:srgbClr val="41535C"/>
              </a:solidFill>
              <a:effectLst/>
              <a:latin typeface="+mn-lt"/>
              <a:ea typeface="+mn-ea"/>
              <a:cs typeface="+mn-cs"/>
            </a:rPr>
            <a:t>o All patients with a primary diagnosis of COPD who: </a:t>
          </a:r>
          <a:endParaRPr lang="en-GB">
            <a:solidFill>
              <a:srgbClr val="41535C"/>
            </a:solidFill>
            <a:effectLst/>
          </a:endParaRPr>
        </a:p>
        <a:p>
          <a:r>
            <a:rPr lang="en-GB" sz="1100" b="0" i="1">
              <a:solidFill>
                <a:srgbClr val="41535C"/>
              </a:solidFill>
              <a:effectLst/>
              <a:latin typeface="+mn-lt"/>
              <a:ea typeface="+mn-ea"/>
              <a:cs typeface="+mn-cs"/>
            </a:rPr>
            <a:t> - attend an initial assessment for PR </a:t>
          </a:r>
          <a:endParaRPr lang="en-GB">
            <a:solidFill>
              <a:srgbClr val="41535C"/>
            </a:solidFill>
            <a:effectLst/>
          </a:endParaRPr>
        </a:p>
        <a:p>
          <a:r>
            <a:rPr lang="en-GB" sz="1100" b="0" i="1">
              <a:solidFill>
                <a:srgbClr val="41535C"/>
              </a:solidFill>
              <a:effectLst/>
              <a:latin typeface="+mn-lt"/>
              <a:ea typeface="+mn-ea"/>
              <a:cs typeface="+mn-cs"/>
            </a:rPr>
            <a:t> - are 35 years or over on the date of assessment. </a:t>
          </a:r>
          <a:endParaRPr lang="en-GB">
            <a:solidFill>
              <a:srgbClr val="41535C"/>
            </a:solidFill>
            <a:effectLst/>
          </a:endParaRPr>
        </a:p>
        <a:p>
          <a:r>
            <a:rPr lang="en-GB" sz="1100" b="0" i="1">
              <a:solidFill>
                <a:srgbClr val="41535C"/>
              </a:solidFill>
              <a:effectLst/>
              <a:latin typeface="+mn-lt"/>
              <a:ea typeface="+mn-ea"/>
              <a:cs typeface="+mn-cs"/>
            </a:rPr>
            <a:t> </a:t>
          </a:r>
          <a:endParaRPr lang="en-GB">
            <a:solidFill>
              <a:srgbClr val="41535C"/>
            </a:solidFill>
            <a:effectLst/>
          </a:endParaRPr>
        </a:p>
        <a:p>
          <a:r>
            <a:rPr lang="en-GB" sz="1100" b="0" i="1">
              <a:solidFill>
                <a:srgbClr val="41535C"/>
              </a:solidFill>
              <a:effectLst/>
              <a:latin typeface="+mn-lt"/>
              <a:ea typeface="+mn-ea"/>
              <a:cs typeface="+mn-cs"/>
            </a:rPr>
            <a:t>All patients deemed eligible to be included in the audit are approached by a PR service team member to give written/verbal consent for their data to be used in the NRAP audit.</a:t>
          </a:r>
          <a:endParaRPr lang="en-GB">
            <a:solidFill>
              <a:srgbClr val="41535C"/>
            </a:solidFill>
            <a:effectLst/>
          </a:endParaRPr>
        </a:p>
        <a:p>
          <a:r>
            <a:rPr lang="en-GB" sz="1100" b="0" i="1">
              <a:solidFill>
                <a:srgbClr val="41535C"/>
              </a:solidFill>
              <a:effectLst/>
              <a:latin typeface="+mn-lt"/>
              <a:ea typeface="+mn-ea"/>
              <a:cs typeface="+mn-cs"/>
            </a:rPr>
            <a:t> </a:t>
          </a:r>
          <a:endParaRPr lang="en-GB">
            <a:solidFill>
              <a:srgbClr val="41535C"/>
            </a:solidFill>
            <a:effectLst/>
          </a:endParaRPr>
        </a:p>
        <a:p>
          <a:r>
            <a:rPr lang="en-GB" sz="1100" b="0" i="1">
              <a:solidFill>
                <a:srgbClr val="41535C"/>
              </a:solidFill>
              <a:effectLst/>
              <a:latin typeface="+mn-lt"/>
              <a:ea typeface="+mn-ea"/>
              <a:cs typeface="+mn-cs"/>
            </a:rPr>
            <a:t>Exclusion criteria for the PR audit during</a:t>
          </a:r>
          <a:r>
            <a:rPr lang="en-GB" sz="1100" b="0" i="1" baseline="0">
              <a:solidFill>
                <a:srgbClr val="41535C"/>
              </a:solidFill>
              <a:effectLst/>
              <a:latin typeface="+mn-lt"/>
              <a:ea typeface="+mn-ea"/>
              <a:cs typeface="+mn-cs"/>
            </a:rPr>
            <a:t> this period</a:t>
          </a:r>
          <a:r>
            <a:rPr lang="en-GB" sz="1100" b="0" i="1">
              <a:solidFill>
                <a:srgbClr val="41535C"/>
              </a:solidFill>
              <a:effectLst/>
              <a:latin typeface="+mn-lt"/>
              <a:ea typeface="+mn-ea"/>
              <a:cs typeface="+mn-cs"/>
            </a:rPr>
            <a:t> was as follows:</a:t>
          </a:r>
          <a:endParaRPr lang="en-GB">
            <a:solidFill>
              <a:srgbClr val="41535C"/>
            </a:solidFill>
            <a:effectLst/>
          </a:endParaRPr>
        </a:p>
        <a:p>
          <a:r>
            <a:rPr lang="en-GB" sz="1100" b="0" i="1">
              <a:solidFill>
                <a:srgbClr val="41535C"/>
              </a:solidFill>
              <a:effectLst/>
              <a:latin typeface="+mn-lt"/>
              <a:ea typeface="+mn-ea"/>
              <a:cs typeface="+mn-cs"/>
            </a:rPr>
            <a:t>o Patients who do not give written/verbal consent for their data to be included in the audit </a:t>
          </a:r>
          <a:endParaRPr lang="en-GB">
            <a:solidFill>
              <a:srgbClr val="41535C"/>
            </a:solidFill>
            <a:effectLst/>
          </a:endParaRPr>
        </a:p>
        <a:p>
          <a:r>
            <a:rPr lang="en-GB" sz="1100" b="0" i="1">
              <a:solidFill>
                <a:srgbClr val="41535C"/>
              </a:solidFill>
              <a:effectLst/>
              <a:latin typeface="+mn-lt"/>
              <a:ea typeface="+mn-ea"/>
              <a:cs typeface="+mn-cs"/>
            </a:rPr>
            <a:t>o Patients who have not been referred with a primary diagnosis of COPD. </a:t>
          </a:r>
          <a:endParaRPr lang="en-GB">
            <a:solidFill>
              <a:srgbClr val="41535C"/>
            </a:solidFill>
            <a:effectLst/>
          </a:endParaRPr>
        </a:p>
        <a:p>
          <a:r>
            <a:rPr lang="en-GB" sz="1100" b="0" i="1">
              <a:solidFill>
                <a:srgbClr val="41535C"/>
              </a:solidFill>
              <a:effectLst/>
              <a:latin typeface="+mn-lt"/>
              <a:ea typeface="+mn-ea"/>
              <a:cs typeface="+mn-cs"/>
            </a:rPr>
            <a:t> </a:t>
          </a:r>
          <a:endParaRPr lang="en-GB">
            <a:solidFill>
              <a:srgbClr val="41535C"/>
            </a:solidFill>
            <a:effectLst/>
          </a:endParaRPr>
        </a:p>
        <a:p>
          <a:r>
            <a:rPr lang="en-GB" sz="1100" b="1" i="1">
              <a:solidFill>
                <a:srgbClr val="FF0000"/>
              </a:solidFill>
              <a:effectLst/>
              <a:latin typeface="+mn-lt"/>
              <a:ea typeface="+mn-ea"/>
              <a:cs typeface="+mn-cs"/>
            </a:rPr>
            <a:t>Please note: </a:t>
          </a:r>
          <a:endParaRPr lang="en-GB" b="1">
            <a:solidFill>
              <a:srgbClr val="FF0000"/>
            </a:solidFill>
            <a:effectLst/>
          </a:endParaRPr>
        </a:p>
        <a:p>
          <a:r>
            <a:rPr lang="en-GB" sz="1100" b="0" i="1">
              <a:solidFill>
                <a:srgbClr val="41535C"/>
              </a:solidFill>
              <a:effectLst/>
              <a:latin typeface="+mn-lt"/>
              <a:ea typeface="+mn-ea"/>
              <a:cs typeface="+mn-cs"/>
            </a:rPr>
            <a:t>- PR services that have submitted less than five records to the audit have had their data supressed and the relevant numerator/denominator replaced with a &lt;5 and therefore excluded (if applicable) from the case ascertainment calculation.</a:t>
          </a:r>
          <a:endParaRPr lang="en-GB">
            <a:solidFill>
              <a:srgbClr val="41535C"/>
            </a:solidFill>
            <a:effectLst/>
          </a:endParaRPr>
        </a:p>
        <a:p>
          <a:r>
            <a:rPr lang="en-GB" sz="1100" b="0" i="1">
              <a:solidFill>
                <a:srgbClr val="41535C"/>
              </a:solidFill>
              <a:effectLst/>
              <a:latin typeface="+mn-lt"/>
              <a:ea typeface="+mn-ea"/>
              <a:cs typeface="+mn-cs"/>
            </a:rPr>
            <a:t>- PR services that are not eligible to participate in the audit have been excluded from the case ascertainment calculation. Services that are registered but haven't entered any data are listed in the non-participants tab.</a:t>
          </a:r>
          <a:endParaRPr lang="en-GB">
            <a:solidFill>
              <a:srgbClr val="41535C"/>
            </a:solidFill>
            <a:effectLst/>
          </a:endParaRPr>
        </a:p>
        <a:p>
          <a:r>
            <a:rPr lang="en-GB" sz="1100" b="0" i="1">
              <a:solidFill>
                <a:srgbClr val="41535C"/>
              </a:solidFill>
              <a:effectLst/>
              <a:latin typeface="+mn-lt"/>
              <a:ea typeface="+mn-ea"/>
              <a:cs typeface="+mn-cs"/>
            </a:rPr>
            <a:t>- </a:t>
          </a:r>
          <a:r>
            <a:rPr lang="en-GB" sz="1100" i="1">
              <a:solidFill>
                <a:srgbClr val="41535C"/>
              </a:solidFill>
              <a:effectLst/>
              <a:latin typeface="+mn-lt"/>
              <a:ea typeface="+mn-ea"/>
              <a:cs typeface="+mn-cs"/>
            </a:rPr>
            <a:t>Where case ascertainment is over 100% this is likely to be due PR services not routinely collecting or storing this information and therefore not being able to report it accurately on request. NRAP recommends PR services establish processes for accurately recording this information as it will be collected and reported on an annual basis from now on.</a:t>
          </a:r>
          <a:endParaRPr lang="en-GB">
            <a:solidFill>
              <a:srgbClr val="41535C"/>
            </a:solidFill>
            <a:effectLst/>
          </a:endParaRPr>
        </a:p>
        <a:p>
          <a:r>
            <a:rPr lang="en-GB" sz="1100" b="0" i="1">
              <a:solidFill>
                <a:srgbClr val="41535C"/>
              </a:solidFill>
              <a:effectLst/>
              <a:latin typeface="+mn-lt"/>
              <a:ea typeface="+mn-ea"/>
              <a:cs typeface="+mn-cs"/>
            </a:rPr>
            <a:t> </a:t>
          </a:r>
          <a:endParaRPr lang="en-GB">
            <a:solidFill>
              <a:srgbClr val="41535C"/>
            </a:solidFill>
            <a:effectLst/>
          </a:endParaRPr>
        </a:p>
        <a:p>
          <a:r>
            <a:rPr lang="en-GB" sz="1100" b="0" i="1">
              <a:solidFill>
                <a:srgbClr val="41535C"/>
              </a:solidFill>
              <a:effectLst/>
              <a:latin typeface="+mn-lt"/>
              <a:ea typeface="+mn-ea"/>
              <a:cs typeface="+mn-cs"/>
            </a:rPr>
            <a:t>For more information about the NRAP PR audit, please go to </a:t>
          </a:r>
          <a:r>
            <a:rPr lang="en-GB" sz="1100" b="1" i="1">
              <a:solidFill>
                <a:srgbClr val="34898C"/>
              </a:solidFill>
              <a:effectLst/>
              <a:latin typeface="+mn-lt"/>
              <a:ea typeface="+mn-ea"/>
              <a:cs typeface="+mn-cs"/>
            </a:rPr>
            <a:t>www.rcp.ac.uk/projects/pulmonary-rehabilitation-pr-workstream.</a:t>
          </a:r>
          <a:endParaRPr lang="en-GB" b="1">
            <a:solidFill>
              <a:srgbClr val="34898C"/>
            </a:solidFill>
            <a:effectLst/>
          </a:endParaRPr>
        </a:p>
        <a:p>
          <a:endParaRPr lang="en-GB" sz="1100"/>
        </a:p>
      </xdr:txBody>
    </xdr:sp>
    <xdr:clientData/>
  </xdr:twoCellAnchor>
</xdr:wsDr>
</file>

<file path=xl/persons/person.xml><?xml version="1.0" encoding="utf-8"?>
<personList xmlns="http://schemas.microsoft.com/office/spreadsheetml/2018/threadedcomments" xmlns:x="http://schemas.openxmlformats.org/spreadsheetml/2006/main">
  <person displayName="Ann-Marie Fowles" id="{37C9CEB5-0D7D-4676-99EC-1BAD1FD867B4}" userId="S::Ann-Marie.Fowles@rcp.ac.uk::f29d82e7-42af-4475-8a8c-0df6259ff83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2" dT="2024-03-11T16:38:11.20" personId="{37C9CEB5-0D7D-4676-99EC-1BAD1FD867B4}" id="{38140EB7-157D-404E-8C9C-E3508A731839}">
    <text>Percentage?</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BFE48-6883-4C38-97E2-FDFE0DE8CD05}">
  <dimension ref="A1:M74"/>
  <sheetViews>
    <sheetView topLeftCell="A34" zoomScale="88" zoomScaleNormal="140" workbookViewId="0">
      <selection activeCell="A51" sqref="A51:XFD1048576"/>
    </sheetView>
  </sheetViews>
  <sheetFormatPr defaultColWidth="0" defaultRowHeight="14.5" zeroHeight="1" x14ac:dyDescent="0.35"/>
  <cols>
    <col min="1" max="13" width="9.453125" style="1" customWidth="1"/>
    <col min="14" max="16384" width="9.453125"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x14ac:dyDescent="0.35"/>
    <row r="18" x14ac:dyDescent="0.35"/>
    <row r="19" x14ac:dyDescent="0.35"/>
    <row r="20" x14ac:dyDescent="0.35"/>
    <row r="21" x14ac:dyDescent="0.35"/>
    <row r="22" x14ac:dyDescent="0.35"/>
    <row r="23" x14ac:dyDescent="0.35"/>
    <row r="24" x14ac:dyDescent="0.35"/>
    <row r="25" x14ac:dyDescent="0.35"/>
    <row r="26" s="1" customFormat="1" x14ac:dyDescent="0.35"/>
    <row r="27" s="1" customFormat="1" x14ac:dyDescent="0.35"/>
    <row r="28" s="1" customFormat="1" x14ac:dyDescent="0.35"/>
    <row r="29" s="1" customFormat="1" x14ac:dyDescent="0.35"/>
    <row r="30" s="1" customFormat="1" x14ac:dyDescent="0.35"/>
    <row r="31" s="1" customFormat="1" x14ac:dyDescent="0.35"/>
    <row r="32" s="1" customFormat="1"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row r="50" s="1" customFormat="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8A6CF-E9F4-4E12-89E8-6CB13725A790}">
  <dimension ref="A1:AE164"/>
  <sheetViews>
    <sheetView topLeftCell="V1" zoomScaleNormal="100" workbookViewId="0">
      <pane ySplit="6" topLeftCell="A7" activePane="bottomLeft" state="frozen"/>
      <selection activeCell="N1" sqref="N1"/>
      <selection pane="bottomLeft" activeCell="AE1" sqref="AE1:XFD1048576"/>
    </sheetView>
  </sheetViews>
  <sheetFormatPr defaultColWidth="0" defaultRowHeight="14.5" zeroHeight="1" x14ac:dyDescent="0.35"/>
  <cols>
    <col min="1" max="1" width="86.54296875" style="1" bestFit="1" customWidth="1"/>
    <col min="2" max="2" width="86.54296875" style="1" customWidth="1"/>
    <col min="3" max="3" width="66.54296875" style="1" customWidth="1"/>
    <col min="4" max="4" width="41.54296875" style="1" customWidth="1"/>
    <col min="5" max="5" width="8" style="1" bestFit="1" customWidth="1"/>
    <col min="6" max="6" width="19" style="1" customWidth="1"/>
    <col min="7" max="7" width="34.453125" style="1" customWidth="1"/>
    <col min="8" max="8" width="33.54296875" style="29" customWidth="1"/>
    <col min="9" max="9" width="39.453125" style="1" customWidth="1"/>
    <col min="10" max="10" width="35" style="1" customWidth="1"/>
    <col min="11" max="11" width="34.54296875" style="1" customWidth="1"/>
    <col min="12" max="13" width="32.453125" style="1" customWidth="1"/>
    <col min="14" max="14" width="39" style="1" customWidth="1"/>
    <col min="15" max="15" width="38.54296875" style="1" customWidth="1"/>
    <col min="16" max="16" width="39.453125" style="1" customWidth="1"/>
    <col min="17" max="17" width="36.453125" style="1" customWidth="1"/>
    <col min="18" max="18" width="27.453125" style="1" customWidth="1"/>
    <col min="19" max="20" width="10.54296875" style="1" customWidth="1"/>
    <col min="21" max="22" width="13.54296875" style="1" customWidth="1"/>
    <col min="23" max="23" width="14.453125" style="1" bestFit="1" customWidth="1"/>
    <col min="24" max="24" width="14.453125" style="1" customWidth="1"/>
    <col min="25" max="25" width="15.453125" style="1" customWidth="1"/>
    <col min="26" max="26" width="16.54296875" style="1" customWidth="1"/>
    <col min="27" max="28" width="15.54296875" style="1" customWidth="1"/>
    <col min="29" max="29" width="19.54296875" style="1" bestFit="1" customWidth="1"/>
    <col min="30" max="30" width="30.453125" style="2" customWidth="1"/>
    <col min="31" max="31" width="13.7265625" style="1" hidden="1"/>
    <col min="32" max="16384" width="9.453125" style="1" hidden="1"/>
  </cols>
  <sheetData>
    <row r="1" spans="1:30" s="3" customFormat="1" x14ac:dyDescent="0.35">
      <c r="C1" s="11"/>
      <c r="D1" s="10"/>
      <c r="E1" s="12"/>
      <c r="F1" s="13"/>
      <c r="G1" s="13"/>
      <c r="H1" s="24"/>
      <c r="I1" s="14"/>
      <c r="J1" s="13"/>
      <c r="K1" s="12"/>
      <c r="L1" s="13"/>
      <c r="M1" s="13"/>
      <c r="N1" s="13"/>
      <c r="O1" s="13"/>
      <c r="P1" s="14"/>
      <c r="Q1" s="10"/>
      <c r="R1" s="11"/>
      <c r="S1" s="89" t="s">
        <v>0</v>
      </c>
      <c r="T1" s="90"/>
      <c r="U1" s="90"/>
      <c r="V1" s="90"/>
      <c r="W1" s="90"/>
      <c r="X1" s="90"/>
      <c r="Y1" s="90"/>
      <c r="Z1" s="90"/>
      <c r="AA1" s="91"/>
      <c r="AB1" s="35"/>
      <c r="AC1" s="12"/>
      <c r="AD1" s="22"/>
    </row>
    <row r="2" spans="1:30" s="4" customFormat="1" ht="75" customHeight="1" x14ac:dyDescent="0.35">
      <c r="A2" s="9" t="s">
        <v>1</v>
      </c>
      <c r="B2" s="4" t="s">
        <v>310</v>
      </c>
      <c r="C2" s="4" t="s">
        <v>2</v>
      </c>
      <c r="D2" s="4" t="s">
        <v>3</v>
      </c>
      <c r="E2" s="4" t="s">
        <v>4</v>
      </c>
      <c r="F2" s="4" t="s">
        <v>5</v>
      </c>
      <c r="G2" s="4" t="s">
        <v>6</v>
      </c>
      <c r="H2" s="25" t="s">
        <v>7</v>
      </c>
      <c r="I2" s="4" t="s">
        <v>8</v>
      </c>
      <c r="J2" s="4" t="s">
        <v>9</v>
      </c>
      <c r="K2" s="4" t="s">
        <v>10</v>
      </c>
      <c r="L2" s="4" t="s">
        <v>11</v>
      </c>
      <c r="M2" s="4" t="s">
        <v>12</v>
      </c>
      <c r="N2" s="4" t="s">
        <v>13</v>
      </c>
      <c r="O2" s="4" t="s">
        <v>14</v>
      </c>
      <c r="P2" s="4" t="s">
        <v>15</v>
      </c>
      <c r="Q2" s="4" t="s">
        <v>16</v>
      </c>
      <c r="R2" s="4" t="s">
        <v>17</v>
      </c>
      <c r="S2" s="4" t="s">
        <v>18</v>
      </c>
      <c r="T2" s="4" t="s">
        <v>19</v>
      </c>
      <c r="U2" s="4" t="s">
        <v>20</v>
      </c>
      <c r="V2" s="4" t="s">
        <v>21</v>
      </c>
      <c r="W2" s="4" t="s">
        <v>22</v>
      </c>
      <c r="X2" s="4" t="s">
        <v>23</v>
      </c>
      <c r="Y2" s="4" t="s">
        <v>24</v>
      </c>
      <c r="Z2" s="4" t="s">
        <v>25</v>
      </c>
      <c r="AA2" s="4" t="s">
        <v>26</v>
      </c>
      <c r="AB2" s="4" t="s">
        <v>27</v>
      </c>
      <c r="AC2" s="4" t="s">
        <v>28</v>
      </c>
      <c r="AD2" s="23" t="s">
        <v>29</v>
      </c>
    </row>
    <row r="3" spans="1:30" s="20" customFormat="1" x14ac:dyDescent="0.35">
      <c r="E3" s="68" t="s">
        <v>30</v>
      </c>
      <c r="F3" s="68">
        <f>(F4+F5)</f>
        <v>110274</v>
      </c>
      <c r="G3" s="68">
        <f>(G4+G5)</f>
        <v>53324</v>
      </c>
      <c r="H3" s="69">
        <f>(G3/F3)</f>
        <v>0.48355913451946969</v>
      </c>
      <c r="I3" s="68">
        <f>+(I4+I5)</f>
        <v>7556</v>
      </c>
      <c r="J3" s="70">
        <f>(I3/F3)</f>
        <v>6.8520231423544992E-2</v>
      </c>
      <c r="K3" s="68">
        <f>(K4+K5)</f>
        <v>33293</v>
      </c>
      <c r="L3" s="70">
        <f>(K3/G3)</f>
        <v>0.62435301177706104</v>
      </c>
      <c r="M3" s="68">
        <f>(M4+M5)</f>
        <v>22437</v>
      </c>
      <c r="N3" s="70">
        <f>(M3/G3)</f>
        <v>0.42076738429225113</v>
      </c>
      <c r="O3" s="68">
        <f>(O5+O4)</f>
        <v>30956</v>
      </c>
      <c r="P3" s="68">
        <f>(P5+P4)</f>
        <v>25131</v>
      </c>
      <c r="Q3" s="68">
        <f>(Q5+Q4)</f>
        <v>20475</v>
      </c>
      <c r="R3" s="70">
        <f>(Q3/P3)</f>
        <v>0.8147308105527038</v>
      </c>
      <c r="S3" s="68">
        <f>(S4+S5)</f>
        <v>57084</v>
      </c>
      <c r="T3" s="70">
        <f>(S3/F3)</f>
        <v>0.51765602045813153</v>
      </c>
      <c r="U3" s="68">
        <f>(U4+U5)</f>
        <v>10786</v>
      </c>
      <c r="V3" s="70">
        <f>(U3/F3)</f>
        <v>9.7810907376172082E-2</v>
      </c>
      <c r="W3" s="68">
        <f>(W4+W5)</f>
        <v>28303</v>
      </c>
      <c r="X3" s="70">
        <f>(W3/F3)</f>
        <v>0.25666068157498595</v>
      </c>
      <c r="Y3" s="68">
        <f>(Y4+Y5)</f>
        <v>1241</v>
      </c>
      <c r="Z3" s="70">
        <f>(Y3/F3)</f>
        <v>1.1253786023904094E-2</v>
      </c>
      <c r="AA3" s="68">
        <f>(AA4+AA5)</f>
        <v>2133</v>
      </c>
      <c r="AB3" s="70">
        <f>(AA3/F3)</f>
        <v>1.9342728113607922E-2</v>
      </c>
      <c r="AC3" s="68">
        <v>23024</v>
      </c>
      <c r="AD3" s="70">
        <f>(AC3/O4)</f>
        <v>0.76052057871440837</v>
      </c>
    </row>
    <row r="4" spans="1:30" s="20" customFormat="1" ht="16.5" customHeight="1" x14ac:dyDescent="0.35">
      <c r="E4" s="68" t="s">
        <v>31</v>
      </c>
      <c r="F4" s="68">
        <v>108838</v>
      </c>
      <c r="G4" s="68">
        <v>52546</v>
      </c>
      <c r="H4" s="69">
        <f>(G4/F4)</f>
        <v>0.48279093698891928</v>
      </c>
      <c r="I4" s="68">
        <v>7532</v>
      </c>
      <c r="J4" s="70">
        <f>(I4/F4)</f>
        <v>6.9203770741836493E-2</v>
      </c>
      <c r="K4" s="68">
        <v>32691</v>
      </c>
      <c r="L4" s="70">
        <f>(K4/G4)</f>
        <v>0.62214060061660259</v>
      </c>
      <c r="M4" s="68">
        <v>21993</v>
      </c>
      <c r="N4" s="70">
        <f>(M4/G4)</f>
        <v>0.4185475583298443</v>
      </c>
      <c r="O4" s="68">
        <v>30274</v>
      </c>
      <c r="P4" s="68">
        <v>24583</v>
      </c>
      <c r="Q4" s="68">
        <v>20238</v>
      </c>
      <c r="R4" s="70">
        <f>(Q4/P4)</f>
        <v>0.82325184070292479</v>
      </c>
      <c r="S4" s="71">
        <v>56739</v>
      </c>
      <c r="T4" s="70">
        <f>(S4/F4)</f>
        <v>0.52131608445579669</v>
      </c>
      <c r="U4" s="68">
        <v>10782</v>
      </c>
      <c r="V4" s="70">
        <f>(U4/F4)</f>
        <v>9.9064664914827544E-2</v>
      </c>
      <c r="W4" s="68">
        <v>27764</v>
      </c>
      <c r="X4" s="70">
        <f>(W4/F4)</f>
        <v>0.25509472794428417</v>
      </c>
      <c r="Y4" s="68">
        <v>1048</v>
      </c>
      <c r="Z4" s="70">
        <f>(Y4/F4)</f>
        <v>9.6289898748598834E-3</v>
      </c>
      <c r="AA4" s="68">
        <v>2133</v>
      </c>
      <c r="AB4" s="70">
        <f>(AA4/F4)</f>
        <v>1.9597934544919971E-2</v>
      </c>
      <c r="AC4" s="68">
        <v>22494</v>
      </c>
      <c r="AD4" s="70">
        <f>(AC4/O4)</f>
        <v>0.7430138072273238</v>
      </c>
    </row>
    <row r="5" spans="1:30" s="21" customFormat="1" ht="16.5" customHeight="1" x14ac:dyDescent="0.35">
      <c r="E5" s="68" t="s">
        <v>32</v>
      </c>
      <c r="F5" s="68">
        <v>1436</v>
      </c>
      <c r="G5" s="68">
        <v>778</v>
      </c>
      <c r="H5" s="69">
        <f>(G8/F5)</f>
        <v>0.18105849582172701</v>
      </c>
      <c r="I5" s="68">
        <v>24</v>
      </c>
      <c r="J5" s="70">
        <f>(I5/F5)</f>
        <v>1.6713091922005572E-2</v>
      </c>
      <c r="K5" s="68">
        <v>602</v>
      </c>
      <c r="L5" s="72">
        <f>(K5/G5)</f>
        <v>0.77377892030848328</v>
      </c>
      <c r="M5" s="68">
        <v>444</v>
      </c>
      <c r="N5" s="72">
        <f>(M5/G5)</f>
        <v>0.57069408740359895</v>
      </c>
      <c r="O5" s="68">
        <v>682</v>
      </c>
      <c r="P5" s="68">
        <v>548</v>
      </c>
      <c r="Q5" s="68">
        <v>237</v>
      </c>
      <c r="R5" s="70">
        <f>(Q5/P5)</f>
        <v>0.43248175182481752</v>
      </c>
      <c r="S5" s="68">
        <v>345</v>
      </c>
      <c r="T5" s="70">
        <f>(S5/F5)</f>
        <v>0.24025069637883009</v>
      </c>
      <c r="U5" s="68">
        <v>4</v>
      </c>
      <c r="V5" s="70">
        <f>(U5/F5)</f>
        <v>2.7855153203342618E-3</v>
      </c>
      <c r="W5" s="68">
        <v>539</v>
      </c>
      <c r="X5" s="70">
        <f>(W5/F5)</f>
        <v>0.37534818941504178</v>
      </c>
      <c r="Y5" s="68">
        <v>193</v>
      </c>
      <c r="Z5" s="72">
        <f>(Y5/F5)</f>
        <v>0.13440111420612813</v>
      </c>
      <c r="AA5" s="68">
        <v>0</v>
      </c>
      <c r="AB5" s="70">
        <f>(AA5/F4)</f>
        <v>0</v>
      </c>
      <c r="AC5" s="68">
        <v>530</v>
      </c>
      <c r="AD5" s="70">
        <f>(AC5/O5)</f>
        <v>0.77712609970674484</v>
      </c>
    </row>
    <row r="6" spans="1:30" s="17" customFormat="1" ht="16.5" customHeight="1" x14ac:dyDescent="0.35">
      <c r="A6" s="4" t="s">
        <v>33</v>
      </c>
      <c r="B6" s="4"/>
      <c r="F6" s="18"/>
      <c r="H6" s="26"/>
      <c r="AC6" s="33" t="s">
        <v>34</v>
      </c>
      <c r="AD6" s="23" t="s">
        <v>35</v>
      </c>
    </row>
    <row r="7" spans="1:30" s="20" customFormat="1" ht="16.5" customHeight="1" x14ac:dyDescent="0.35">
      <c r="A7" s="19"/>
      <c r="B7" s="19"/>
      <c r="F7" s="21"/>
      <c r="H7" s="27"/>
      <c r="AC7" s="21"/>
      <c r="AD7" s="21"/>
    </row>
    <row r="8" spans="1:30" s="38" customFormat="1" ht="16.5" customHeight="1" x14ac:dyDescent="0.35">
      <c r="A8" s="38" t="s">
        <v>36</v>
      </c>
      <c r="B8" s="80" t="s">
        <v>37</v>
      </c>
      <c r="C8" s="38" t="s">
        <v>37</v>
      </c>
      <c r="E8" s="38" t="s">
        <v>32</v>
      </c>
      <c r="F8" s="39">
        <v>515</v>
      </c>
      <c r="G8" s="39">
        <v>260</v>
      </c>
      <c r="H8" s="40">
        <f>G8/F8</f>
        <v>0.50485436893203883</v>
      </c>
      <c r="I8" s="39">
        <v>24</v>
      </c>
      <c r="J8" s="40">
        <f>I8/F8</f>
        <v>4.6601941747572817E-2</v>
      </c>
      <c r="K8" s="39">
        <v>152</v>
      </c>
      <c r="L8" s="40">
        <f>K8/G8</f>
        <v>0.58461538461538465</v>
      </c>
      <c r="M8" s="39">
        <v>110</v>
      </c>
      <c r="N8" s="40">
        <f>M8/G8</f>
        <v>0.42307692307692307</v>
      </c>
      <c r="O8" s="39">
        <v>129</v>
      </c>
      <c r="P8" s="39">
        <v>129</v>
      </c>
      <c r="Q8" s="39">
        <v>128</v>
      </c>
      <c r="R8" s="40">
        <f>Q8/P8</f>
        <v>0.99224806201550386</v>
      </c>
      <c r="S8" s="39">
        <v>133</v>
      </c>
      <c r="T8" s="40">
        <f>S8/F8</f>
        <v>0.258252427184466</v>
      </c>
      <c r="U8" s="39">
        <v>1</v>
      </c>
      <c r="V8" s="40">
        <f>U8/F8</f>
        <v>1.9417475728155339E-3</v>
      </c>
      <c r="W8" s="39">
        <v>381</v>
      </c>
      <c r="X8" s="40">
        <f>W8/F8</f>
        <v>0.73980582524271843</v>
      </c>
      <c r="Y8" s="39">
        <v>0</v>
      </c>
      <c r="Z8" s="40">
        <f>Y8/F8</f>
        <v>0</v>
      </c>
      <c r="AA8" s="39">
        <v>0</v>
      </c>
      <c r="AB8" s="41">
        <f>(AA8/F8)</f>
        <v>0</v>
      </c>
      <c r="AC8" s="39">
        <f>VLOOKUP(A8,Sheet3!A:R,18,FALSE)</f>
        <v>131</v>
      </c>
      <c r="AD8" s="40">
        <f t="shared" ref="AD8:AD26" si="0">AC8/O8</f>
        <v>1.0155038759689923</v>
      </c>
    </row>
    <row r="9" spans="1:30" s="38" customFormat="1" ht="16.5" customHeight="1" x14ac:dyDescent="0.35">
      <c r="A9" s="42" t="s">
        <v>38</v>
      </c>
      <c r="B9" s="80" t="s">
        <v>37</v>
      </c>
      <c r="C9" s="43" t="s">
        <v>37</v>
      </c>
      <c r="E9" s="38" t="s">
        <v>32</v>
      </c>
      <c r="F9" s="39">
        <v>312</v>
      </c>
      <c r="G9" s="39">
        <v>102</v>
      </c>
      <c r="H9" s="40">
        <f t="shared" ref="H9:H11" si="1">G9/F9</f>
        <v>0.32692307692307693</v>
      </c>
      <c r="I9" s="44" t="s">
        <v>39</v>
      </c>
      <c r="J9" s="40" t="s">
        <v>40</v>
      </c>
      <c r="K9" s="39">
        <v>57</v>
      </c>
      <c r="L9" s="40">
        <f t="shared" ref="L9:L11" si="2">K9/G9</f>
        <v>0.55882352941176472</v>
      </c>
      <c r="M9" s="44" t="s">
        <v>39</v>
      </c>
      <c r="N9" s="40" t="s">
        <v>40</v>
      </c>
      <c r="O9" s="39">
        <v>100</v>
      </c>
      <c r="P9" s="44" t="s">
        <v>39</v>
      </c>
      <c r="Q9" s="44" t="s">
        <v>39</v>
      </c>
      <c r="R9" s="40" t="s">
        <v>40</v>
      </c>
      <c r="S9" s="39">
        <v>119</v>
      </c>
      <c r="T9" s="40">
        <f t="shared" ref="T9:T11" si="3">S9/F9</f>
        <v>0.38141025641025639</v>
      </c>
      <c r="U9" s="39">
        <v>0</v>
      </c>
      <c r="V9" s="40">
        <f t="shared" ref="V9:V10" si="4">U9/F9</f>
        <v>0</v>
      </c>
      <c r="W9" s="44" t="s">
        <v>39</v>
      </c>
      <c r="X9" s="40" t="s">
        <v>40</v>
      </c>
      <c r="Y9" s="39">
        <v>193</v>
      </c>
      <c r="Z9" s="40">
        <f t="shared" ref="Z9:Z10" si="5">Y9/F9</f>
        <v>0.61858974358974361</v>
      </c>
      <c r="AA9" s="44" t="s">
        <v>39</v>
      </c>
      <c r="AB9" s="39" t="s">
        <v>40</v>
      </c>
      <c r="AC9" s="39">
        <f>VLOOKUP(A9,Sheet3!A:R,18,FALSE)</f>
        <v>46</v>
      </c>
      <c r="AD9" s="40">
        <f t="shared" si="0"/>
        <v>0.46</v>
      </c>
    </row>
    <row r="10" spans="1:30" s="38" customFormat="1" x14ac:dyDescent="0.35">
      <c r="A10" s="38" t="s">
        <v>41</v>
      </c>
      <c r="B10" s="83" t="s">
        <v>37</v>
      </c>
      <c r="C10" s="43" t="s">
        <v>37</v>
      </c>
      <c r="E10" s="38" t="s">
        <v>32</v>
      </c>
      <c r="F10" s="39">
        <v>251</v>
      </c>
      <c r="G10" s="39">
        <v>171</v>
      </c>
      <c r="H10" s="40">
        <f t="shared" si="1"/>
        <v>0.68127490039840632</v>
      </c>
      <c r="I10" s="44" t="s">
        <v>39</v>
      </c>
      <c r="J10" s="40" t="s">
        <v>40</v>
      </c>
      <c r="K10" s="39">
        <v>153</v>
      </c>
      <c r="L10" s="40">
        <f t="shared" si="2"/>
        <v>0.89473684210526316</v>
      </c>
      <c r="M10" s="39">
        <v>111</v>
      </c>
      <c r="N10" s="40">
        <f t="shared" ref="N10:N11" si="6">M10/G10</f>
        <v>0.64912280701754388</v>
      </c>
      <c r="O10" s="39">
        <v>143</v>
      </c>
      <c r="P10" s="39">
        <v>109</v>
      </c>
      <c r="Q10" s="39">
        <v>109</v>
      </c>
      <c r="R10" s="40">
        <f t="shared" ref="R10" si="7">Q10/P10</f>
        <v>1</v>
      </c>
      <c r="S10" s="39">
        <v>93</v>
      </c>
      <c r="T10" s="40">
        <f t="shared" si="3"/>
        <v>0.37051792828685259</v>
      </c>
      <c r="U10" s="39">
        <v>0</v>
      </c>
      <c r="V10" s="40">
        <f t="shared" si="4"/>
        <v>0</v>
      </c>
      <c r="W10" s="39">
        <v>158</v>
      </c>
      <c r="X10" s="40">
        <f t="shared" ref="X10" si="8">W10/F10</f>
        <v>0.62948207171314741</v>
      </c>
      <c r="Y10" s="39">
        <v>0</v>
      </c>
      <c r="Z10" s="40">
        <f t="shared" si="5"/>
        <v>0</v>
      </c>
      <c r="AA10" s="39">
        <v>0</v>
      </c>
      <c r="AB10" s="41">
        <f>(AA10/F10)</f>
        <v>0</v>
      </c>
      <c r="AC10" s="39">
        <f>VLOOKUP(A10,Sheet3!A:R,18,FALSE)</f>
        <v>109</v>
      </c>
      <c r="AD10" s="40">
        <f t="shared" si="0"/>
        <v>0.76223776223776218</v>
      </c>
    </row>
    <row r="11" spans="1:30" s="38" customFormat="1" x14ac:dyDescent="0.35">
      <c r="A11" s="38" t="s">
        <v>42</v>
      </c>
      <c r="B11" s="81" t="s">
        <v>43</v>
      </c>
      <c r="C11" s="45" t="s">
        <v>43</v>
      </c>
      <c r="E11" s="38" t="s">
        <v>32</v>
      </c>
      <c r="F11" s="39">
        <v>358</v>
      </c>
      <c r="G11" s="39">
        <v>245</v>
      </c>
      <c r="H11" s="40">
        <f t="shared" si="1"/>
        <v>0.68435754189944131</v>
      </c>
      <c r="I11" s="44" t="s">
        <v>39</v>
      </c>
      <c r="J11" s="40" t="s">
        <v>40</v>
      </c>
      <c r="K11" s="39">
        <v>240</v>
      </c>
      <c r="L11" s="40">
        <f t="shared" si="2"/>
        <v>0.97959183673469385</v>
      </c>
      <c r="M11" s="39">
        <v>223</v>
      </c>
      <c r="N11" s="40">
        <f t="shared" si="6"/>
        <v>0.91020408163265309</v>
      </c>
      <c r="O11" s="39">
        <v>310</v>
      </c>
      <c r="P11" s="39">
        <v>310</v>
      </c>
      <c r="Q11" s="44" t="s">
        <v>44</v>
      </c>
      <c r="R11" s="40" t="s">
        <v>40</v>
      </c>
      <c r="S11" s="44"/>
      <c r="T11" s="40">
        <f t="shared" si="3"/>
        <v>0</v>
      </c>
      <c r="U11" s="44" t="s">
        <v>39</v>
      </c>
      <c r="V11" s="40" t="s">
        <v>40</v>
      </c>
      <c r="W11" s="44" t="s">
        <v>39</v>
      </c>
      <c r="X11" s="40" t="s">
        <v>40</v>
      </c>
      <c r="Y11" s="44" t="s">
        <v>39</v>
      </c>
      <c r="Z11" s="40" t="s">
        <v>40</v>
      </c>
      <c r="AA11" s="44" t="s">
        <v>39</v>
      </c>
      <c r="AB11" s="44" t="s">
        <v>40</v>
      </c>
      <c r="AC11" s="39">
        <f>VLOOKUP(A11,Sheet3!A:R,18,FALSE)</f>
        <v>66</v>
      </c>
      <c r="AD11" s="40">
        <f t="shared" si="0"/>
        <v>0.2129032258064516</v>
      </c>
    </row>
    <row r="12" spans="1:30" s="8" customFormat="1" x14ac:dyDescent="0.35">
      <c r="A12" s="46" t="s">
        <v>45</v>
      </c>
      <c r="B12" s="82" t="s">
        <v>311</v>
      </c>
      <c r="C12" s="43" t="s">
        <v>46</v>
      </c>
      <c r="D12" s="38" t="s">
        <v>47</v>
      </c>
      <c r="E12" s="43" t="s">
        <v>31</v>
      </c>
      <c r="F12" s="39">
        <v>1173</v>
      </c>
      <c r="G12" s="39">
        <v>567</v>
      </c>
      <c r="H12" s="40">
        <f t="shared" ref="H12:H43" si="9">G12/F12</f>
        <v>0.48337595907928388</v>
      </c>
      <c r="I12" s="39">
        <v>107</v>
      </c>
      <c r="J12" s="40">
        <f>I12/F12</f>
        <v>9.1219096334185845E-2</v>
      </c>
      <c r="K12" s="39">
        <v>362</v>
      </c>
      <c r="L12" s="40">
        <f t="shared" ref="L12:L33" si="10">K12/G12</f>
        <v>0.63844797178130508</v>
      </c>
      <c r="M12" s="39">
        <v>249</v>
      </c>
      <c r="N12" s="40">
        <f>M12/G12</f>
        <v>0.43915343915343913</v>
      </c>
      <c r="O12" s="39">
        <v>275</v>
      </c>
      <c r="P12" s="39">
        <v>250</v>
      </c>
      <c r="Q12" s="39">
        <v>212</v>
      </c>
      <c r="R12" s="40">
        <f t="shared" ref="R12:R26" si="11">Q12/P12</f>
        <v>0.84799999999999998</v>
      </c>
      <c r="S12" s="39">
        <v>591</v>
      </c>
      <c r="T12" s="40">
        <f>S12/F12</f>
        <v>0.50383631713554988</v>
      </c>
      <c r="U12" s="39">
        <v>48</v>
      </c>
      <c r="V12" s="40">
        <f>U12/F12</f>
        <v>4.0920716112531973E-2</v>
      </c>
      <c r="W12" s="39">
        <v>435</v>
      </c>
      <c r="X12" s="40">
        <f>W12/F12</f>
        <v>0.37084398976982097</v>
      </c>
      <c r="Y12" s="39">
        <v>99</v>
      </c>
      <c r="Z12" s="40">
        <f t="shared" ref="Z12:Z29" si="12">Y12/F12</f>
        <v>8.4398976982097182E-2</v>
      </c>
      <c r="AA12" s="39">
        <v>0</v>
      </c>
      <c r="AB12" s="41">
        <f t="shared" ref="AB12:AB19" si="13">(AA12/F12)</f>
        <v>0</v>
      </c>
      <c r="AC12" s="39">
        <f>VLOOKUP(A12,Sheet3!A:R,18,FALSE)</f>
        <v>208</v>
      </c>
      <c r="AD12" s="47">
        <f t="shared" si="0"/>
        <v>0.75636363636363635</v>
      </c>
    </row>
    <row r="13" spans="1:30" s="8" customFormat="1" x14ac:dyDescent="0.35">
      <c r="A13" s="38" t="s">
        <v>48</v>
      </c>
      <c r="B13" s="82" t="s">
        <v>311</v>
      </c>
      <c r="C13" s="43" t="s">
        <v>46</v>
      </c>
      <c r="D13" s="38" t="s">
        <v>47</v>
      </c>
      <c r="E13" s="43" t="s">
        <v>31</v>
      </c>
      <c r="F13" s="39">
        <v>1126</v>
      </c>
      <c r="G13" s="39">
        <v>426</v>
      </c>
      <c r="H13" s="40">
        <f t="shared" si="9"/>
        <v>0.37833037300177619</v>
      </c>
      <c r="I13" s="39">
        <v>50</v>
      </c>
      <c r="J13" s="40">
        <f>I13/F13</f>
        <v>4.4404973357015987E-2</v>
      </c>
      <c r="K13" s="39">
        <v>231</v>
      </c>
      <c r="L13" s="40">
        <f t="shared" si="10"/>
        <v>0.54225352112676062</v>
      </c>
      <c r="M13" s="39">
        <v>156</v>
      </c>
      <c r="N13" s="40">
        <f>M13/G13</f>
        <v>0.36619718309859156</v>
      </c>
      <c r="O13" s="39">
        <v>188</v>
      </c>
      <c r="P13" s="39">
        <v>188</v>
      </c>
      <c r="Q13" s="39">
        <v>127</v>
      </c>
      <c r="R13" s="40">
        <f t="shared" si="11"/>
        <v>0.67553191489361697</v>
      </c>
      <c r="S13" s="39">
        <v>664</v>
      </c>
      <c r="T13" s="40">
        <f>S13/F13</f>
        <v>0.58969804618117228</v>
      </c>
      <c r="U13" s="39">
        <v>0</v>
      </c>
      <c r="V13" s="40">
        <f>U13/F13</f>
        <v>0</v>
      </c>
      <c r="W13" s="39">
        <v>462</v>
      </c>
      <c r="X13" s="40">
        <f>W13/F13</f>
        <v>0.41030195381882772</v>
      </c>
      <c r="Y13" s="39">
        <v>0</v>
      </c>
      <c r="Z13" s="40">
        <f t="shared" si="12"/>
        <v>0</v>
      </c>
      <c r="AA13" s="39">
        <v>0</v>
      </c>
      <c r="AB13" s="41">
        <f t="shared" si="13"/>
        <v>0</v>
      </c>
      <c r="AC13" s="39">
        <f>VLOOKUP(A13,Sheet3!A:R,18,FALSE)</f>
        <v>148</v>
      </c>
      <c r="AD13" s="47">
        <f t="shared" si="0"/>
        <v>0.78723404255319152</v>
      </c>
    </row>
    <row r="14" spans="1:30" s="8" customFormat="1" x14ac:dyDescent="0.35">
      <c r="A14" s="42" t="s">
        <v>49</v>
      </c>
      <c r="B14" s="82" t="s">
        <v>312</v>
      </c>
      <c r="C14" s="43" t="s">
        <v>46</v>
      </c>
      <c r="D14" s="43" t="s">
        <v>47</v>
      </c>
      <c r="E14" s="38" t="s">
        <v>31</v>
      </c>
      <c r="F14" s="39">
        <v>509</v>
      </c>
      <c r="G14" s="39">
        <v>357</v>
      </c>
      <c r="H14" s="40">
        <f t="shared" si="9"/>
        <v>0.70137524557956776</v>
      </c>
      <c r="I14" s="44" t="s">
        <v>39</v>
      </c>
      <c r="J14" s="40" t="s">
        <v>40</v>
      </c>
      <c r="K14" s="39">
        <v>351</v>
      </c>
      <c r="L14" s="40">
        <f t="shared" si="10"/>
        <v>0.98319327731092432</v>
      </c>
      <c r="M14" s="39">
        <v>132</v>
      </c>
      <c r="N14" s="40">
        <f>M14/G14</f>
        <v>0.36974789915966388</v>
      </c>
      <c r="O14" s="39">
        <v>131</v>
      </c>
      <c r="P14" s="39">
        <v>131</v>
      </c>
      <c r="Q14" s="39">
        <v>131</v>
      </c>
      <c r="R14" s="40">
        <f t="shared" si="11"/>
        <v>1</v>
      </c>
      <c r="S14" s="44" t="s">
        <v>39</v>
      </c>
      <c r="T14" s="40" t="s">
        <v>40</v>
      </c>
      <c r="U14" s="44" t="s">
        <v>39</v>
      </c>
      <c r="V14" s="40" t="s">
        <v>40</v>
      </c>
      <c r="W14" s="39">
        <v>0</v>
      </c>
      <c r="X14" s="40">
        <f>W14/F14</f>
        <v>0</v>
      </c>
      <c r="Y14" s="39">
        <v>0</v>
      </c>
      <c r="Z14" s="40">
        <f t="shared" si="12"/>
        <v>0</v>
      </c>
      <c r="AA14" s="39">
        <v>0</v>
      </c>
      <c r="AB14" s="41">
        <f t="shared" si="13"/>
        <v>0</v>
      </c>
      <c r="AC14" s="39">
        <f>VLOOKUP(A14,Sheet3!A:R,18,FALSE)</f>
        <v>52</v>
      </c>
      <c r="AD14" s="47">
        <f t="shared" si="0"/>
        <v>0.39694656488549618</v>
      </c>
    </row>
    <row r="15" spans="1:30" s="8" customFormat="1" x14ac:dyDescent="0.35">
      <c r="A15" s="42" t="s">
        <v>50</v>
      </c>
      <c r="B15" s="79" t="s">
        <v>319</v>
      </c>
      <c r="C15" s="45" t="s">
        <v>46</v>
      </c>
      <c r="D15" s="38" t="s">
        <v>47</v>
      </c>
      <c r="E15" s="43" t="s">
        <v>31</v>
      </c>
      <c r="F15" s="39">
        <v>206</v>
      </c>
      <c r="G15" s="39">
        <v>106</v>
      </c>
      <c r="H15" s="40">
        <f t="shared" si="9"/>
        <v>0.5145631067961165</v>
      </c>
      <c r="I15" s="39">
        <v>17</v>
      </c>
      <c r="J15" s="40">
        <f>I15/F15</f>
        <v>8.2524271844660199E-2</v>
      </c>
      <c r="K15" s="39">
        <v>54</v>
      </c>
      <c r="L15" s="40">
        <f t="shared" si="10"/>
        <v>0.50943396226415094</v>
      </c>
      <c r="M15" s="44" t="s">
        <v>51</v>
      </c>
      <c r="N15" s="40" t="s">
        <v>40</v>
      </c>
      <c r="O15" s="39">
        <v>63</v>
      </c>
      <c r="P15" s="39">
        <v>63</v>
      </c>
      <c r="Q15" s="39">
        <v>63</v>
      </c>
      <c r="R15" s="40">
        <f t="shared" si="11"/>
        <v>1</v>
      </c>
      <c r="S15" s="44" t="s">
        <v>39</v>
      </c>
      <c r="T15" s="40" t="s">
        <v>40</v>
      </c>
      <c r="U15" s="44" t="s">
        <v>39</v>
      </c>
      <c r="V15" s="40" t="s">
        <v>40</v>
      </c>
      <c r="W15" s="44" t="s">
        <v>39</v>
      </c>
      <c r="X15" s="40" t="s">
        <v>40</v>
      </c>
      <c r="Y15" s="39">
        <v>0</v>
      </c>
      <c r="Z15" s="40">
        <f t="shared" si="12"/>
        <v>0</v>
      </c>
      <c r="AA15" s="39">
        <v>0</v>
      </c>
      <c r="AB15" s="41">
        <f t="shared" si="13"/>
        <v>0</v>
      </c>
      <c r="AC15" s="39">
        <f>VLOOKUP(A15,Sheet3!A:R,18,FALSE)</f>
        <v>59</v>
      </c>
      <c r="AD15" s="47">
        <f t="shared" si="0"/>
        <v>0.93650793650793651</v>
      </c>
    </row>
    <row r="16" spans="1:30" s="8" customFormat="1" x14ac:dyDescent="0.35">
      <c r="A16" s="48" t="s">
        <v>52</v>
      </c>
      <c r="B16" s="82" t="s">
        <v>313</v>
      </c>
      <c r="C16" s="43" t="s">
        <v>53</v>
      </c>
      <c r="D16" s="38" t="s">
        <v>47</v>
      </c>
      <c r="E16" s="38" t="s">
        <v>31</v>
      </c>
      <c r="F16" s="39">
        <v>485</v>
      </c>
      <c r="G16" s="39">
        <v>360</v>
      </c>
      <c r="H16" s="40">
        <f t="shared" si="9"/>
        <v>0.74226804123711343</v>
      </c>
      <c r="I16" s="39">
        <v>32</v>
      </c>
      <c r="J16" s="40">
        <f>I16/F16</f>
        <v>6.5979381443298971E-2</v>
      </c>
      <c r="K16" s="39">
        <v>121</v>
      </c>
      <c r="L16" s="40">
        <f t="shared" si="10"/>
        <v>0.33611111111111114</v>
      </c>
      <c r="M16" s="39">
        <v>99</v>
      </c>
      <c r="N16" s="40">
        <f t="shared" ref="N16:N27" si="14">M16/G16</f>
        <v>0.27500000000000002</v>
      </c>
      <c r="O16" s="39">
        <v>246</v>
      </c>
      <c r="P16" s="39">
        <v>246</v>
      </c>
      <c r="Q16" s="39">
        <v>185</v>
      </c>
      <c r="R16" s="40">
        <f t="shared" si="11"/>
        <v>0.75203252032520329</v>
      </c>
      <c r="S16" s="39">
        <v>191</v>
      </c>
      <c r="T16" s="40">
        <f t="shared" ref="T16:T37" si="15">S16/F16</f>
        <v>0.39381443298969071</v>
      </c>
      <c r="U16" s="39">
        <v>124</v>
      </c>
      <c r="V16" s="40">
        <f t="shared" ref="V16:V37" si="16">U16/F16</f>
        <v>0.25567010309278349</v>
      </c>
      <c r="W16" s="39">
        <v>66</v>
      </c>
      <c r="X16" s="40">
        <f t="shared" ref="X16:X37" si="17">W16/F16</f>
        <v>0.13608247422680411</v>
      </c>
      <c r="Y16" s="39">
        <v>2</v>
      </c>
      <c r="Z16" s="40">
        <f t="shared" si="12"/>
        <v>4.1237113402061857E-3</v>
      </c>
      <c r="AA16" s="39">
        <v>102</v>
      </c>
      <c r="AB16" s="41">
        <f t="shared" si="13"/>
        <v>0.21030927835051547</v>
      </c>
      <c r="AC16" s="39">
        <f>VLOOKUP(A16,Sheet3!A:R,18,FALSE)</f>
        <v>140</v>
      </c>
      <c r="AD16" s="47">
        <f t="shared" si="0"/>
        <v>0.56910569105691056</v>
      </c>
    </row>
    <row r="17" spans="1:30" s="8" customFormat="1" x14ac:dyDescent="0.35">
      <c r="A17" s="48" t="s">
        <v>54</v>
      </c>
      <c r="B17" s="82" t="s">
        <v>314</v>
      </c>
      <c r="C17" s="43" t="s">
        <v>53</v>
      </c>
      <c r="D17" s="38" t="s">
        <v>47</v>
      </c>
      <c r="E17" s="38" t="s">
        <v>31</v>
      </c>
      <c r="F17" s="39">
        <v>108</v>
      </c>
      <c r="G17" s="39">
        <v>99</v>
      </c>
      <c r="H17" s="40">
        <f t="shared" si="9"/>
        <v>0.91666666666666663</v>
      </c>
      <c r="I17" s="39">
        <v>0</v>
      </c>
      <c r="J17" s="40">
        <f>I17/F17</f>
        <v>0</v>
      </c>
      <c r="K17" s="39">
        <v>58</v>
      </c>
      <c r="L17" s="40">
        <f t="shared" si="10"/>
        <v>0.58585858585858586</v>
      </c>
      <c r="M17" s="39">
        <v>36</v>
      </c>
      <c r="N17" s="40">
        <f t="shared" si="14"/>
        <v>0.36363636363636365</v>
      </c>
      <c r="O17" s="39">
        <v>51</v>
      </c>
      <c r="P17" s="39">
        <v>51</v>
      </c>
      <c r="Q17" s="39">
        <v>50</v>
      </c>
      <c r="R17" s="40">
        <f t="shared" si="11"/>
        <v>0.98039215686274506</v>
      </c>
      <c r="S17" s="39">
        <v>51</v>
      </c>
      <c r="T17" s="40">
        <f t="shared" si="15"/>
        <v>0.47222222222222221</v>
      </c>
      <c r="U17" s="39">
        <v>21</v>
      </c>
      <c r="V17" s="40">
        <f t="shared" si="16"/>
        <v>0.19444444444444445</v>
      </c>
      <c r="W17" s="39">
        <v>32</v>
      </c>
      <c r="X17" s="40">
        <f t="shared" si="17"/>
        <v>0.29629629629629628</v>
      </c>
      <c r="Y17" s="39">
        <v>30</v>
      </c>
      <c r="Z17" s="40">
        <f t="shared" si="12"/>
        <v>0.27777777777777779</v>
      </c>
      <c r="AA17" s="39">
        <v>1</v>
      </c>
      <c r="AB17" s="41">
        <f t="shared" si="13"/>
        <v>9.2592592592592587E-3</v>
      </c>
      <c r="AC17" s="39">
        <f>VLOOKUP(A17,Sheet3!A:R,18,FALSE)</f>
        <v>49</v>
      </c>
      <c r="AD17" s="47">
        <f t="shared" si="0"/>
        <v>0.96078431372549022</v>
      </c>
    </row>
    <row r="18" spans="1:30" s="8" customFormat="1" x14ac:dyDescent="0.35">
      <c r="A18" s="46" t="s">
        <v>55</v>
      </c>
      <c r="B18" s="82" t="s">
        <v>315</v>
      </c>
      <c r="C18" s="43" t="s">
        <v>53</v>
      </c>
      <c r="D18" s="38" t="s">
        <v>47</v>
      </c>
      <c r="E18" s="38" t="s">
        <v>31</v>
      </c>
      <c r="F18" s="39">
        <v>458</v>
      </c>
      <c r="G18" s="39">
        <v>203</v>
      </c>
      <c r="H18" s="40">
        <f t="shared" si="9"/>
        <v>0.44323144104803491</v>
      </c>
      <c r="I18" s="39">
        <v>27</v>
      </c>
      <c r="J18" s="40">
        <f>I18/F18</f>
        <v>5.8951965065502182E-2</v>
      </c>
      <c r="K18" s="39">
        <v>203</v>
      </c>
      <c r="L18" s="40">
        <f t="shared" si="10"/>
        <v>1</v>
      </c>
      <c r="M18" s="39">
        <v>136</v>
      </c>
      <c r="N18" s="40">
        <f t="shared" si="14"/>
        <v>0.66995073891625612</v>
      </c>
      <c r="O18" s="39">
        <v>148</v>
      </c>
      <c r="P18" s="39">
        <v>148</v>
      </c>
      <c r="Q18" s="39">
        <v>115</v>
      </c>
      <c r="R18" s="40">
        <f t="shared" si="11"/>
        <v>0.77702702702702697</v>
      </c>
      <c r="S18" s="39">
        <v>267</v>
      </c>
      <c r="T18" s="40">
        <f t="shared" si="15"/>
        <v>0.58296943231441045</v>
      </c>
      <c r="U18" s="39">
        <v>0</v>
      </c>
      <c r="V18" s="40">
        <f t="shared" si="16"/>
        <v>0</v>
      </c>
      <c r="W18" s="39">
        <v>191</v>
      </c>
      <c r="X18" s="40">
        <f t="shared" si="17"/>
        <v>0.41703056768558949</v>
      </c>
      <c r="Y18" s="39">
        <v>0</v>
      </c>
      <c r="Z18" s="40">
        <f t="shared" si="12"/>
        <v>0</v>
      </c>
      <c r="AA18" s="39">
        <v>0</v>
      </c>
      <c r="AB18" s="41">
        <f t="shared" si="13"/>
        <v>0</v>
      </c>
      <c r="AC18" s="39">
        <f>VLOOKUP(A18,Sheet3!A:R,18,FALSE)</f>
        <v>150</v>
      </c>
      <c r="AD18" s="47">
        <f t="shared" si="0"/>
        <v>1.0135135135135136</v>
      </c>
    </row>
    <row r="19" spans="1:30" s="8" customFormat="1" x14ac:dyDescent="0.35">
      <c r="A19" s="38" t="s">
        <v>56</v>
      </c>
      <c r="B19" s="38" t="s">
        <v>320</v>
      </c>
      <c r="C19" s="43" t="s">
        <v>57</v>
      </c>
      <c r="D19" s="43" t="s">
        <v>47</v>
      </c>
      <c r="E19" s="38" t="s">
        <v>31</v>
      </c>
      <c r="F19" s="39">
        <v>535</v>
      </c>
      <c r="G19" s="39">
        <v>303</v>
      </c>
      <c r="H19" s="40">
        <f t="shared" si="9"/>
        <v>0.56635514018691591</v>
      </c>
      <c r="I19" s="39">
        <v>28</v>
      </c>
      <c r="J19" s="40">
        <f>I19/F19</f>
        <v>5.2336448598130844E-2</v>
      </c>
      <c r="K19" s="39">
        <v>303</v>
      </c>
      <c r="L19" s="40">
        <f t="shared" si="10"/>
        <v>1</v>
      </c>
      <c r="M19" s="39">
        <v>74</v>
      </c>
      <c r="N19" s="40">
        <f t="shared" si="14"/>
        <v>0.24422442244224424</v>
      </c>
      <c r="O19" s="39">
        <v>304</v>
      </c>
      <c r="P19" s="39">
        <v>224</v>
      </c>
      <c r="Q19" s="39">
        <v>25</v>
      </c>
      <c r="R19" s="40">
        <f t="shared" si="11"/>
        <v>0.11160714285714286</v>
      </c>
      <c r="S19" s="39">
        <v>284</v>
      </c>
      <c r="T19" s="40">
        <f t="shared" si="15"/>
        <v>0.53084112149532714</v>
      </c>
      <c r="U19" s="39">
        <v>110</v>
      </c>
      <c r="V19" s="40">
        <f t="shared" si="16"/>
        <v>0.20560747663551401</v>
      </c>
      <c r="W19" s="39">
        <v>107</v>
      </c>
      <c r="X19" s="40">
        <f t="shared" si="17"/>
        <v>0.2</v>
      </c>
      <c r="Y19" s="39">
        <v>0</v>
      </c>
      <c r="Z19" s="40">
        <f t="shared" si="12"/>
        <v>0</v>
      </c>
      <c r="AA19" s="39">
        <v>5</v>
      </c>
      <c r="AB19" s="41">
        <f t="shared" si="13"/>
        <v>9.3457943925233638E-3</v>
      </c>
      <c r="AC19" s="39">
        <f>VLOOKUP(A19,Sheet3!A:R,18,FALSE)</f>
        <v>164</v>
      </c>
      <c r="AD19" s="47">
        <f t="shared" si="0"/>
        <v>0.53947368421052633</v>
      </c>
    </row>
    <row r="20" spans="1:30" s="8" customFormat="1" x14ac:dyDescent="0.35">
      <c r="A20" s="46" t="s">
        <v>58</v>
      </c>
      <c r="B20" s="82" t="s">
        <v>316</v>
      </c>
      <c r="C20" s="43" t="s">
        <v>57</v>
      </c>
      <c r="D20" s="38" t="s">
        <v>47</v>
      </c>
      <c r="E20" s="38" t="s">
        <v>31</v>
      </c>
      <c r="F20" s="39">
        <v>1363</v>
      </c>
      <c r="G20" s="39">
        <v>704</v>
      </c>
      <c r="H20" s="40">
        <f t="shared" si="9"/>
        <v>0.51650770359501097</v>
      </c>
      <c r="I20" s="44" t="s">
        <v>39</v>
      </c>
      <c r="J20" s="40" t="s">
        <v>40</v>
      </c>
      <c r="K20" s="39">
        <v>667</v>
      </c>
      <c r="L20" s="40">
        <f t="shared" si="10"/>
        <v>0.94744318181818177</v>
      </c>
      <c r="M20" s="39">
        <v>348</v>
      </c>
      <c r="N20" s="40">
        <f t="shared" si="14"/>
        <v>0.49431818181818182</v>
      </c>
      <c r="O20" s="39">
        <v>297</v>
      </c>
      <c r="P20" s="39">
        <v>281</v>
      </c>
      <c r="Q20" s="39">
        <v>279</v>
      </c>
      <c r="R20" s="40">
        <f t="shared" si="11"/>
        <v>0.99288256227758009</v>
      </c>
      <c r="S20" s="39">
        <v>638</v>
      </c>
      <c r="T20" s="40">
        <f t="shared" si="15"/>
        <v>0.46808510638297873</v>
      </c>
      <c r="U20" s="39">
        <v>234</v>
      </c>
      <c r="V20" s="40">
        <f t="shared" si="16"/>
        <v>0.17168011738811445</v>
      </c>
      <c r="W20" s="39">
        <v>410</v>
      </c>
      <c r="X20" s="40">
        <f t="shared" si="17"/>
        <v>0.30080704328686719</v>
      </c>
      <c r="Y20" s="39">
        <v>81</v>
      </c>
      <c r="Z20" s="40">
        <f t="shared" si="12"/>
        <v>5.9427732942039617E-2</v>
      </c>
      <c r="AA20" s="44" t="s">
        <v>39</v>
      </c>
      <c r="AB20" s="44" t="s">
        <v>40</v>
      </c>
      <c r="AC20" s="39">
        <f>VLOOKUP(A20,Sheet3!A:R,18,FALSE)</f>
        <v>306</v>
      </c>
      <c r="AD20" s="47">
        <f t="shared" si="0"/>
        <v>1.0303030303030303</v>
      </c>
    </row>
    <row r="21" spans="1:30" s="8" customFormat="1" x14ac:dyDescent="0.35">
      <c r="A21" s="48" t="s">
        <v>59</v>
      </c>
      <c r="B21" s="82" t="s">
        <v>317</v>
      </c>
      <c r="C21" s="43" t="s">
        <v>57</v>
      </c>
      <c r="D21" s="38" t="s">
        <v>47</v>
      </c>
      <c r="E21" s="38" t="s">
        <v>31</v>
      </c>
      <c r="F21" s="39">
        <v>1244</v>
      </c>
      <c r="G21" s="39">
        <v>450</v>
      </c>
      <c r="H21" s="40">
        <f t="shared" si="9"/>
        <v>0.36173633440514469</v>
      </c>
      <c r="I21" s="39">
        <v>0</v>
      </c>
      <c r="J21" s="40">
        <f t="shared" ref="J21:J28" si="18">I21/F21</f>
        <v>0</v>
      </c>
      <c r="K21" s="39">
        <v>203</v>
      </c>
      <c r="L21" s="40">
        <f t="shared" si="10"/>
        <v>0.45111111111111113</v>
      </c>
      <c r="M21" s="39">
        <v>145</v>
      </c>
      <c r="N21" s="40">
        <f t="shared" si="14"/>
        <v>0.32222222222222224</v>
      </c>
      <c r="O21" s="39">
        <v>318</v>
      </c>
      <c r="P21" s="39">
        <v>199</v>
      </c>
      <c r="Q21" s="39">
        <v>182</v>
      </c>
      <c r="R21" s="40">
        <f t="shared" si="11"/>
        <v>0.914572864321608</v>
      </c>
      <c r="S21" s="39">
        <v>598</v>
      </c>
      <c r="T21" s="40">
        <f t="shared" si="15"/>
        <v>0.48070739549839231</v>
      </c>
      <c r="U21" s="39">
        <v>452</v>
      </c>
      <c r="V21" s="40">
        <f t="shared" si="16"/>
        <v>0.36334405144694532</v>
      </c>
      <c r="W21" s="39">
        <v>167</v>
      </c>
      <c r="X21" s="40">
        <f t="shared" si="17"/>
        <v>0.13424437299035369</v>
      </c>
      <c r="Y21" s="39">
        <v>27</v>
      </c>
      <c r="Z21" s="40">
        <f t="shared" si="12"/>
        <v>2.1704180064308683E-2</v>
      </c>
      <c r="AA21" s="39">
        <v>0</v>
      </c>
      <c r="AB21" s="41">
        <f t="shared" ref="AB21:AB37" si="19">(AA21/F21)</f>
        <v>0</v>
      </c>
      <c r="AC21" s="39">
        <f>VLOOKUP(A21,Sheet3!A:R,18,FALSE)</f>
        <v>178</v>
      </c>
      <c r="AD21" s="47">
        <f t="shared" si="0"/>
        <v>0.55974842767295596</v>
      </c>
    </row>
    <row r="22" spans="1:30" s="8" customFormat="1" x14ac:dyDescent="0.35">
      <c r="A22" s="46" t="s">
        <v>60</v>
      </c>
      <c r="B22" s="78" t="s">
        <v>321</v>
      </c>
      <c r="C22" s="43" t="s">
        <v>61</v>
      </c>
      <c r="D22" s="43" t="s">
        <v>47</v>
      </c>
      <c r="E22" s="43" t="s">
        <v>31</v>
      </c>
      <c r="F22" s="39">
        <v>831</v>
      </c>
      <c r="G22" s="39">
        <v>540</v>
      </c>
      <c r="H22" s="40">
        <f t="shared" si="9"/>
        <v>0.64981949458483756</v>
      </c>
      <c r="I22" s="39">
        <v>262</v>
      </c>
      <c r="J22" s="40">
        <f t="shared" si="18"/>
        <v>0.31528279181708785</v>
      </c>
      <c r="K22" s="39">
        <v>299</v>
      </c>
      <c r="L22" s="40">
        <f t="shared" si="10"/>
        <v>0.5537037037037037</v>
      </c>
      <c r="M22" s="39">
        <v>201</v>
      </c>
      <c r="N22" s="40">
        <f t="shared" si="14"/>
        <v>0.37222222222222223</v>
      </c>
      <c r="O22" s="39">
        <v>299</v>
      </c>
      <c r="P22" s="39">
        <v>299</v>
      </c>
      <c r="Q22" s="39">
        <v>214</v>
      </c>
      <c r="R22" s="40">
        <f t="shared" si="11"/>
        <v>0.71571906354515047</v>
      </c>
      <c r="S22" s="39">
        <v>391</v>
      </c>
      <c r="T22" s="40">
        <f t="shared" si="15"/>
        <v>0.47051744885679903</v>
      </c>
      <c r="U22" s="39">
        <v>325</v>
      </c>
      <c r="V22" s="40">
        <f t="shared" si="16"/>
        <v>0.39109506618531892</v>
      </c>
      <c r="W22" s="39">
        <v>100</v>
      </c>
      <c r="X22" s="40">
        <f t="shared" si="17"/>
        <v>0.12033694344163658</v>
      </c>
      <c r="Y22" s="39">
        <v>10</v>
      </c>
      <c r="Z22" s="40">
        <f t="shared" si="12"/>
        <v>1.2033694344163659E-2</v>
      </c>
      <c r="AA22" s="39">
        <v>5</v>
      </c>
      <c r="AB22" s="41">
        <f t="shared" si="19"/>
        <v>6.0168471720818293E-3</v>
      </c>
      <c r="AC22" s="39">
        <f>VLOOKUP(A22,Sheet3!A:R,18,FALSE)</f>
        <v>45</v>
      </c>
      <c r="AD22" s="47">
        <f t="shared" si="0"/>
        <v>0.15050167224080269</v>
      </c>
    </row>
    <row r="23" spans="1:30" s="8" customFormat="1" x14ac:dyDescent="0.35">
      <c r="A23" s="48" t="s">
        <v>62</v>
      </c>
      <c r="B23" s="78" t="s">
        <v>318</v>
      </c>
      <c r="C23" s="43" t="s">
        <v>61</v>
      </c>
      <c r="D23" s="43" t="s">
        <v>47</v>
      </c>
      <c r="E23" s="43" t="s">
        <v>31</v>
      </c>
      <c r="F23" s="49">
        <v>1167</v>
      </c>
      <c r="G23" s="39">
        <v>594</v>
      </c>
      <c r="H23" s="40">
        <f t="shared" si="9"/>
        <v>0.50899742930591263</v>
      </c>
      <c r="I23" s="39">
        <v>31</v>
      </c>
      <c r="J23" s="40">
        <f t="shared" si="18"/>
        <v>2.6563838903170524E-2</v>
      </c>
      <c r="K23" s="39">
        <v>335</v>
      </c>
      <c r="L23" s="40">
        <f t="shared" si="10"/>
        <v>0.56397306397306401</v>
      </c>
      <c r="M23" s="39">
        <v>265</v>
      </c>
      <c r="N23" s="40">
        <f t="shared" si="14"/>
        <v>0.44612794612794615</v>
      </c>
      <c r="O23" s="39">
        <v>533</v>
      </c>
      <c r="P23" s="39">
        <v>533</v>
      </c>
      <c r="Q23" s="39">
        <v>515</v>
      </c>
      <c r="R23" s="40">
        <f t="shared" si="11"/>
        <v>0.9662288930581614</v>
      </c>
      <c r="S23" s="39">
        <v>651</v>
      </c>
      <c r="T23" s="40">
        <f t="shared" si="15"/>
        <v>0.55784061696658094</v>
      </c>
      <c r="U23" s="39">
        <v>22</v>
      </c>
      <c r="V23" s="40">
        <f t="shared" si="16"/>
        <v>1.8851756640959727E-2</v>
      </c>
      <c r="W23" s="39">
        <v>494</v>
      </c>
      <c r="X23" s="40">
        <f t="shared" si="17"/>
        <v>0.42330762639245928</v>
      </c>
      <c r="Y23" s="39">
        <v>0</v>
      </c>
      <c r="Z23" s="40">
        <f t="shared" si="12"/>
        <v>0</v>
      </c>
      <c r="AA23" s="39">
        <v>0</v>
      </c>
      <c r="AB23" s="41">
        <f t="shared" si="19"/>
        <v>0</v>
      </c>
      <c r="AC23" s="39">
        <f>VLOOKUP(A23,Sheet3!A:R,18,FALSE)</f>
        <v>275</v>
      </c>
      <c r="AD23" s="47">
        <f t="shared" si="0"/>
        <v>0.51594746716697937</v>
      </c>
    </row>
    <row r="24" spans="1:30" s="8" customFormat="1" x14ac:dyDescent="0.35">
      <c r="A24" s="42" t="s">
        <v>63</v>
      </c>
      <c r="B24" s="78" t="s">
        <v>322</v>
      </c>
      <c r="C24" s="43" t="s">
        <v>64</v>
      </c>
      <c r="D24" s="43" t="s">
        <v>47</v>
      </c>
      <c r="E24" s="43" t="s">
        <v>31</v>
      </c>
      <c r="F24" s="39">
        <v>539</v>
      </c>
      <c r="G24" s="39">
        <v>143</v>
      </c>
      <c r="H24" s="40">
        <f t="shared" si="9"/>
        <v>0.26530612244897961</v>
      </c>
      <c r="I24" s="39">
        <v>21</v>
      </c>
      <c r="J24" s="40">
        <f t="shared" si="18"/>
        <v>3.896103896103896E-2</v>
      </c>
      <c r="K24" s="39">
        <v>145</v>
      </c>
      <c r="L24" s="40">
        <f t="shared" si="10"/>
        <v>1.013986013986014</v>
      </c>
      <c r="M24" s="39">
        <v>48</v>
      </c>
      <c r="N24" s="40">
        <f t="shared" si="14"/>
        <v>0.33566433566433568</v>
      </c>
      <c r="O24" s="39">
        <v>117</v>
      </c>
      <c r="P24" s="39">
        <v>102</v>
      </c>
      <c r="Q24" s="39">
        <v>90</v>
      </c>
      <c r="R24" s="40">
        <f t="shared" si="11"/>
        <v>0.88235294117647056</v>
      </c>
      <c r="S24" s="39">
        <v>437</v>
      </c>
      <c r="T24" s="40">
        <f t="shared" si="15"/>
        <v>0.81076066790352508</v>
      </c>
      <c r="U24" s="39">
        <v>0</v>
      </c>
      <c r="V24" s="40">
        <f t="shared" si="16"/>
        <v>0</v>
      </c>
      <c r="W24" s="39">
        <v>92</v>
      </c>
      <c r="X24" s="40">
        <f t="shared" si="17"/>
        <v>0.17068645640074212</v>
      </c>
      <c r="Y24" s="39">
        <v>1</v>
      </c>
      <c r="Z24" s="40">
        <f t="shared" si="12"/>
        <v>1.8552875695732839E-3</v>
      </c>
      <c r="AA24" s="39">
        <v>9</v>
      </c>
      <c r="AB24" s="41">
        <f t="shared" si="19"/>
        <v>1.6697588126159554E-2</v>
      </c>
      <c r="AC24" s="39">
        <f>VLOOKUP(A24,Sheet3!A:R,18,FALSE)</f>
        <v>55</v>
      </c>
      <c r="AD24" s="47">
        <f t="shared" si="0"/>
        <v>0.47008547008547008</v>
      </c>
    </row>
    <row r="25" spans="1:30" s="8" customFormat="1" x14ac:dyDescent="0.35">
      <c r="A25" s="42" t="s">
        <v>65</v>
      </c>
      <c r="B25" s="78" t="s">
        <v>323</v>
      </c>
      <c r="C25" s="43" t="s">
        <v>64</v>
      </c>
      <c r="D25" s="38" t="s">
        <v>47</v>
      </c>
      <c r="E25" s="38" t="s">
        <v>31</v>
      </c>
      <c r="F25" s="39">
        <v>1097</v>
      </c>
      <c r="G25" s="39">
        <v>261</v>
      </c>
      <c r="H25" s="40">
        <f t="shared" si="9"/>
        <v>0.23792160437556972</v>
      </c>
      <c r="I25" s="39">
        <v>230</v>
      </c>
      <c r="J25" s="40">
        <f t="shared" si="18"/>
        <v>0.20966271649954421</v>
      </c>
      <c r="K25" s="39">
        <v>240</v>
      </c>
      <c r="L25" s="40">
        <f t="shared" si="10"/>
        <v>0.91954022988505746</v>
      </c>
      <c r="M25" s="39">
        <v>178</v>
      </c>
      <c r="N25" s="40">
        <f t="shared" si="14"/>
        <v>0.68199233716475094</v>
      </c>
      <c r="O25" s="39">
        <v>221</v>
      </c>
      <c r="P25" s="39">
        <v>221</v>
      </c>
      <c r="Q25" s="39">
        <v>134</v>
      </c>
      <c r="R25" s="40">
        <f t="shared" si="11"/>
        <v>0.60633484162895923</v>
      </c>
      <c r="S25" s="39">
        <v>918</v>
      </c>
      <c r="T25" s="40">
        <f t="shared" si="15"/>
        <v>0.83682771194165906</v>
      </c>
      <c r="U25" s="39">
        <v>25</v>
      </c>
      <c r="V25" s="40">
        <f t="shared" si="16"/>
        <v>2.2789425706472195E-2</v>
      </c>
      <c r="W25" s="39">
        <v>102</v>
      </c>
      <c r="X25" s="40">
        <f t="shared" si="17"/>
        <v>9.2980856882406565E-2</v>
      </c>
      <c r="Y25" s="39">
        <v>45</v>
      </c>
      <c r="Z25" s="40">
        <f t="shared" si="12"/>
        <v>4.1020966271649952E-2</v>
      </c>
      <c r="AA25" s="39">
        <v>7</v>
      </c>
      <c r="AB25" s="41">
        <f t="shared" si="19"/>
        <v>6.3810391978122152E-3</v>
      </c>
      <c r="AC25" s="39">
        <f>VLOOKUP(A25,Sheet3!A:R,18,FALSE)</f>
        <v>105</v>
      </c>
      <c r="AD25" s="47">
        <f t="shared" si="0"/>
        <v>0.47511312217194568</v>
      </c>
    </row>
    <row r="26" spans="1:30" s="8" customFormat="1" x14ac:dyDescent="0.35">
      <c r="A26" s="42" t="s">
        <v>66</v>
      </c>
      <c r="B26" s="78" t="s">
        <v>322</v>
      </c>
      <c r="C26" s="43" t="s">
        <v>64</v>
      </c>
      <c r="D26" s="43" t="s">
        <v>47</v>
      </c>
      <c r="E26" s="43" t="s">
        <v>31</v>
      </c>
      <c r="F26" s="39">
        <v>302</v>
      </c>
      <c r="G26" s="39">
        <v>67</v>
      </c>
      <c r="H26" s="40">
        <f t="shared" si="9"/>
        <v>0.22185430463576158</v>
      </c>
      <c r="I26" s="39">
        <v>6</v>
      </c>
      <c r="J26" s="40">
        <f t="shared" si="18"/>
        <v>1.9867549668874173E-2</v>
      </c>
      <c r="K26" s="39">
        <v>45</v>
      </c>
      <c r="L26" s="40">
        <f t="shared" si="10"/>
        <v>0.67164179104477617</v>
      </c>
      <c r="M26" s="39">
        <v>32</v>
      </c>
      <c r="N26" s="40">
        <f t="shared" si="14"/>
        <v>0.47761194029850745</v>
      </c>
      <c r="O26" s="39">
        <v>42</v>
      </c>
      <c r="P26" s="39">
        <v>42</v>
      </c>
      <c r="Q26" s="39">
        <v>26</v>
      </c>
      <c r="R26" s="40">
        <f t="shared" si="11"/>
        <v>0.61904761904761907</v>
      </c>
      <c r="S26" s="39">
        <v>207</v>
      </c>
      <c r="T26" s="40">
        <f t="shared" si="15"/>
        <v>0.68543046357615889</v>
      </c>
      <c r="U26" s="39">
        <v>46</v>
      </c>
      <c r="V26" s="40">
        <f t="shared" si="16"/>
        <v>0.15231788079470199</v>
      </c>
      <c r="W26" s="39">
        <v>36</v>
      </c>
      <c r="X26" s="40">
        <f t="shared" si="17"/>
        <v>0.11920529801324503</v>
      </c>
      <c r="Y26" s="39">
        <v>0</v>
      </c>
      <c r="Z26" s="40">
        <f t="shared" si="12"/>
        <v>0</v>
      </c>
      <c r="AA26" s="39">
        <v>13</v>
      </c>
      <c r="AB26" s="41">
        <f t="shared" si="19"/>
        <v>4.3046357615894038E-2</v>
      </c>
      <c r="AC26" s="39">
        <f>VLOOKUP(A26,Sheet3!A:R,18,FALSE)</f>
        <v>33</v>
      </c>
      <c r="AD26" s="47">
        <f t="shared" si="0"/>
        <v>0.7857142857142857</v>
      </c>
    </row>
    <row r="27" spans="1:30" s="8" customFormat="1" x14ac:dyDescent="0.35">
      <c r="A27" s="46" t="s">
        <v>67</v>
      </c>
      <c r="B27" s="79" t="s">
        <v>324</v>
      </c>
      <c r="C27" s="43" t="s">
        <v>68</v>
      </c>
      <c r="D27" s="38" t="s">
        <v>47</v>
      </c>
      <c r="E27" s="43" t="s">
        <v>31</v>
      </c>
      <c r="F27" s="39">
        <v>1046</v>
      </c>
      <c r="G27" s="39">
        <v>530</v>
      </c>
      <c r="H27" s="40">
        <f t="shared" si="9"/>
        <v>0.50669216061185474</v>
      </c>
      <c r="I27" s="39">
        <v>16</v>
      </c>
      <c r="J27" s="40">
        <f t="shared" si="18"/>
        <v>1.5296367112810707E-2</v>
      </c>
      <c r="K27" s="39">
        <v>463</v>
      </c>
      <c r="L27" s="40">
        <f t="shared" si="10"/>
        <v>0.87358490566037739</v>
      </c>
      <c r="M27" s="39">
        <v>303</v>
      </c>
      <c r="N27" s="40">
        <f t="shared" si="14"/>
        <v>0.57169811320754715</v>
      </c>
      <c r="O27" s="44" t="s">
        <v>39</v>
      </c>
      <c r="P27" s="44" t="s">
        <v>39</v>
      </c>
      <c r="Q27" s="39">
        <v>158</v>
      </c>
      <c r="R27" s="40" t="s">
        <v>40</v>
      </c>
      <c r="S27" s="39">
        <v>733</v>
      </c>
      <c r="T27" s="40">
        <f t="shared" si="15"/>
        <v>0.70076481835564053</v>
      </c>
      <c r="U27" s="39">
        <v>18</v>
      </c>
      <c r="V27" s="40">
        <f t="shared" si="16"/>
        <v>1.7208413001912046E-2</v>
      </c>
      <c r="W27" s="39">
        <v>257</v>
      </c>
      <c r="X27" s="40">
        <f t="shared" si="17"/>
        <v>0.245697896749522</v>
      </c>
      <c r="Y27" s="39">
        <v>13</v>
      </c>
      <c r="Z27" s="40">
        <f t="shared" si="12"/>
        <v>1.24282982791587E-2</v>
      </c>
      <c r="AA27" s="39">
        <v>26</v>
      </c>
      <c r="AB27" s="41">
        <f t="shared" si="19"/>
        <v>2.4856596558317401E-2</v>
      </c>
      <c r="AC27" s="39">
        <f>VLOOKUP(A27,Sheet3!A:R,18,FALSE)</f>
        <v>156</v>
      </c>
      <c r="AD27" s="47" t="s">
        <v>40</v>
      </c>
    </row>
    <row r="28" spans="1:30" s="8" customFormat="1" x14ac:dyDescent="0.35">
      <c r="A28" s="38" t="s">
        <v>69</v>
      </c>
      <c r="B28" s="79" t="s">
        <v>325</v>
      </c>
      <c r="C28" s="45" t="s">
        <v>68</v>
      </c>
      <c r="D28" s="38" t="s">
        <v>47</v>
      </c>
      <c r="E28" s="38" t="s">
        <v>31</v>
      </c>
      <c r="F28" s="39">
        <v>759</v>
      </c>
      <c r="G28" s="39">
        <v>247</v>
      </c>
      <c r="H28" s="40">
        <f t="shared" si="9"/>
        <v>0.32542819499341241</v>
      </c>
      <c r="I28" s="39">
        <v>123</v>
      </c>
      <c r="J28" s="40">
        <f t="shared" si="18"/>
        <v>0.16205533596837945</v>
      </c>
      <c r="K28" s="39">
        <v>212</v>
      </c>
      <c r="L28" s="40">
        <f t="shared" si="10"/>
        <v>0.8582995951417004</v>
      </c>
      <c r="M28" s="44" t="s">
        <v>39</v>
      </c>
      <c r="N28" s="40" t="s">
        <v>40</v>
      </c>
      <c r="O28" s="39">
        <v>118</v>
      </c>
      <c r="P28" s="39">
        <v>118</v>
      </c>
      <c r="Q28" s="44" t="s">
        <v>39</v>
      </c>
      <c r="R28" s="40" t="s">
        <v>40</v>
      </c>
      <c r="S28" s="39">
        <v>570</v>
      </c>
      <c r="T28" s="40">
        <f t="shared" si="15"/>
        <v>0.75098814229249011</v>
      </c>
      <c r="U28" s="39">
        <v>8</v>
      </c>
      <c r="V28" s="40">
        <f t="shared" si="16"/>
        <v>1.0540184453227932E-2</v>
      </c>
      <c r="W28" s="39">
        <v>110</v>
      </c>
      <c r="X28" s="40">
        <f t="shared" si="17"/>
        <v>0.14492753623188406</v>
      </c>
      <c r="Y28" s="39">
        <v>8</v>
      </c>
      <c r="Z28" s="40">
        <f t="shared" si="12"/>
        <v>1.0540184453227932E-2</v>
      </c>
      <c r="AA28" s="39">
        <v>63</v>
      </c>
      <c r="AB28" s="41">
        <f t="shared" si="19"/>
        <v>8.3003952569169967E-2</v>
      </c>
      <c r="AC28" s="39">
        <f>VLOOKUP(A28,Sheet3!A:R,18,FALSE)</f>
        <v>57</v>
      </c>
      <c r="AD28" s="47">
        <f>AC28/O28</f>
        <v>0.48305084745762711</v>
      </c>
    </row>
    <row r="29" spans="1:30" s="16" customFormat="1" x14ac:dyDescent="0.35">
      <c r="A29" s="38" t="s">
        <v>326</v>
      </c>
      <c r="B29" s="79" t="s">
        <v>324</v>
      </c>
      <c r="C29" s="45" t="s">
        <v>70</v>
      </c>
      <c r="D29" s="38" t="s">
        <v>47</v>
      </c>
      <c r="E29" s="43" t="s">
        <v>31</v>
      </c>
      <c r="F29" s="39">
        <v>648</v>
      </c>
      <c r="G29" s="39">
        <v>201</v>
      </c>
      <c r="H29" s="40">
        <f t="shared" si="9"/>
        <v>0.31018518518518517</v>
      </c>
      <c r="I29" s="44" t="s">
        <v>39</v>
      </c>
      <c r="J29" s="40" t="s">
        <v>40</v>
      </c>
      <c r="K29" s="39">
        <v>103</v>
      </c>
      <c r="L29" s="40">
        <f t="shared" si="10"/>
        <v>0.51243781094527363</v>
      </c>
      <c r="M29" s="39">
        <v>64</v>
      </c>
      <c r="N29" s="40">
        <f>M29/G29</f>
        <v>0.31840796019900497</v>
      </c>
      <c r="O29" s="44" t="s">
        <v>39</v>
      </c>
      <c r="P29" s="44" t="s">
        <v>39</v>
      </c>
      <c r="Q29" s="39">
        <v>104</v>
      </c>
      <c r="R29" s="40" t="s">
        <v>40</v>
      </c>
      <c r="S29" s="39">
        <v>407</v>
      </c>
      <c r="T29" s="40">
        <f t="shared" si="15"/>
        <v>0.62808641975308643</v>
      </c>
      <c r="U29" s="39">
        <v>93</v>
      </c>
      <c r="V29" s="40">
        <f t="shared" si="16"/>
        <v>0.14351851851851852</v>
      </c>
      <c r="W29" s="39">
        <v>126</v>
      </c>
      <c r="X29" s="40">
        <f t="shared" si="17"/>
        <v>0.19444444444444445</v>
      </c>
      <c r="Y29" s="39">
        <v>18</v>
      </c>
      <c r="Z29" s="40">
        <f t="shared" si="12"/>
        <v>2.7777777777777776E-2</v>
      </c>
      <c r="AA29" s="39">
        <v>4</v>
      </c>
      <c r="AB29" s="41">
        <f t="shared" si="19"/>
        <v>6.1728395061728392E-3</v>
      </c>
      <c r="AC29" s="39">
        <f>VLOOKUP(A29,Sheet3!A:R,18,FALSE)</f>
        <v>104</v>
      </c>
      <c r="AD29" s="47" t="s">
        <v>40</v>
      </c>
    </row>
    <row r="30" spans="1:30" s="16" customFormat="1" x14ac:dyDescent="0.35">
      <c r="A30" s="46" t="s">
        <v>71</v>
      </c>
      <c r="B30" s="79" t="s">
        <v>317</v>
      </c>
      <c r="C30" s="45" t="s">
        <v>72</v>
      </c>
      <c r="D30" s="45" t="s">
        <v>73</v>
      </c>
      <c r="E30" s="38" t="s">
        <v>31</v>
      </c>
      <c r="F30" s="39">
        <v>613</v>
      </c>
      <c r="G30" s="39">
        <v>355</v>
      </c>
      <c r="H30" s="40">
        <f t="shared" si="9"/>
        <v>0.57911908646003263</v>
      </c>
      <c r="I30" s="39">
        <v>30</v>
      </c>
      <c r="J30" s="40">
        <f>I30/F30</f>
        <v>4.8939641109298535E-2</v>
      </c>
      <c r="K30" s="39">
        <v>163</v>
      </c>
      <c r="L30" s="40">
        <f t="shared" si="10"/>
        <v>0.45915492957746479</v>
      </c>
      <c r="M30" s="39">
        <v>132</v>
      </c>
      <c r="N30" s="40">
        <f>M30/G30</f>
        <v>0.37183098591549296</v>
      </c>
      <c r="O30" s="39">
        <v>177</v>
      </c>
      <c r="P30" s="39">
        <v>177</v>
      </c>
      <c r="Q30" s="39">
        <v>92</v>
      </c>
      <c r="R30" s="40">
        <f>Q30/P30</f>
        <v>0.51977401129943501</v>
      </c>
      <c r="S30" s="39">
        <v>373</v>
      </c>
      <c r="T30" s="40">
        <f t="shared" si="15"/>
        <v>0.60848287112561172</v>
      </c>
      <c r="U30" s="39">
        <v>75</v>
      </c>
      <c r="V30" s="40">
        <f t="shared" si="16"/>
        <v>0.12234910277324633</v>
      </c>
      <c r="W30" s="39">
        <v>60</v>
      </c>
      <c r="X30" s="40">
        <f t="shared" si="17"/>
        <v>9.7879282218597069E-2</v>
      </c>
      <c r="Y30" s="44" t="s">
        <v>39</v>
      </c>
      <c r="Z30" s="40" t="s">
        <v>40</v>
      </c>
      <c r="AA30" s="39">
        <v>105</v>
      </c>
      <c r="AB30" s="41">
        <f t="shared" si="19"/>
        <v>0.17128874388254486</v>
      </c>
      <c r="AC30" s="39">
        <f>VLOOKUP(A30,Sheet3!A:R,18,FALSE)</f>
        <v>92</v>
      </c>
      <c r="AD30" s="47">
        <f t="shared" ref="AD30:AD56" si="20">AC30/O30</f>
        <v>0.51977401129943501</v>
      </c>
    </row>
    <row r="31" spans="1:30" s="8" customFormat="1" x14ac:dyDescent="0.35">
      <c r="A31" s="46" t="s">
        <v>74</v>
      </c>
      <c r="B31" s="78" t="s">
        <v>327</v>
      </c>
      <c r="C31" s="43" t="s">
        <v>72</v>
      </c>
      <c r="D31" s="38" t="s">
        <v>73</v>
      </c>
      <c r="E31" s="38" t="s">
        <v>31</v>
      </c>
      <c r="F31" s="39">
        <v>1182</v>
      </c>
      <c r="G31" s="39">
        <v>197</v>
      </c>
      <c r="H31" s="40">
        <f t="shared" si="9"/>
        <v>0.16666666666666666</v>
      </c>
      <c r="I31" s="39">
        <v>49</v>
      </c>
      <c r="J31" s="40">
        <f>I31/F31</f>
        <v>4.1455160744500848E-2</v>
      </c>
      <c r="K31" s="39">
        <v>148</v>
      </c>
      <c r="L31" s="40">
        <f t="shared" si="10"/>
        <v>0.75126903553299496</v>
      </c>
      <c r="M31" s="39">
        <v>84</v>
      </c>
      <c r="N31" s="40">
        <f>M31/G31</f>
        <v>0.42639593908629442</v>
      </c>
      <c r="O31" s="39">
        <v>244</v>
      </c>
      <c r="P31" s="39">
        <v>124</v>
      </c>
      <c r="Q31" s="39">
        <v>101</v>
      </c>
      <c r="R31" s="40">
        <f>Q31/P31</f>
        <v>0.81451612903225812</v>
      </c>
      <c r="S31" s="44">
        <v>932</v>
      </c>
      <c r="T31" s="40">
        <f t="shared" si="15"/>
        <v>0.78849407783417935</v>
      </c>
      <c r="U31" s="39">
        <v>174</v>
      </c>
      <c r="V31" s="40">
        <f t="shared" si="16"/>
        <v>0.14720812182741116</v>
      </c>
      <c r="W31" s="39">
        <v>74</v>
      </c>
      <c r="X31" s="40">
        <f t="shared" si="17"/>
        <v>6.2605752961082908E-2</v>
      </c>
      <c r="Y31" s="44" t="s">
        <v>39</v>
      </c>
      <c r="Z31" s="40" t="s">
        <v>40</v>
      </c>
      <c r="AA31" s="39">
        <v>2</v>
      </c>
      <c r="AB31" s="41">
        <f t="shared" si="19"/>
        <v>1.6920473773265651E-3</v>
      </c>
      <c r="AC31" s="39">
        <f>VLOOKUP(A31,Sheet3!A:R,18,FALSE)</f>
        <v>117</v>
      </c>
      <c r="AD31" s="47">
        <f t="shared" si="20"/>
        <v>0.47950819672131145</v>
      </c>
    </row>
    <row r="32" spans="1:30" s="8" customFormat="1" x14ac:dyDescent="0.35">
      <c r="A32" s="48" t="s">
        <v>75</v>
      </c>
      <c r="B32" s="78" t="s">
        <v>312</v>
      </c>
      <c r="C32" s="43" t="s">
        <v>76</v>
      </c>
      <c r="D32" s="38" t="s">
        <v>73</v>
      </c>
      <c r="E32" s="38" t="s">
        <v>31</v>
      </c>
      <c r="F32" s="39">
        <v>348</v>
      </c>
      <c r="G32" s="39">
        <v>147</v>
      </c>
      <c r="H32" s="40">
        <f t="shared" si="9"/>
        <v>0.42241379310344829</v>
      </c>
      <c r="I32" s="39">
        <v>11</v>
      </c>
      <c r="J32" s="40">
        <f>I32/F32</f>
        <v>3.1609195402298854E-2</v>
      </c>
      <c r="K32" s="39">
        <v>105</v>
      </c>
      <c r="L32" s="40">
        <f t="shared" si="10"/>
        <v>0.7142857142857143</v>
      </c>
      <c r="M32" s="39">
        <v>64</v>
      </c>
      <c r="N32" s="40">
        <f>M32/G32</f>
        <v>0.43537414965986393</v>
      </c>
      <c r="O32" s="39">
        <v>105</v>
      </c>
      <c r="P32" s="39">
        <v>105</v>
      </c>
      <c r="Q32" s="39">
        <v>90</v>
      </c>
      <c r="R32" s="40">
        <f>Q32/P32</f>
        <v>0.8571428571428571</v>
      </c>
      <c r="S32" s="39">
        <v>190</v>
      </c>
      <c r="T32" s="40">
        <f t="shared" si="15"/>
        <v>0.54597701149425293</v>
      </c>
      <c r="U32" s="39">
        <v>63</v>
      </c>
      <c r="V32" s="40">
        <f t="shared" si="16"/>
        <v>0.18103448275862069</v>
      </c>
      <c r="W32" s="39">
        <v>58</v>
      </c>
      <c r="X32" s="40">
        <f t="shared" si="17"/>
        <v>0.16666666666666666</v>
      </c>
      <c r="Y32" s="39">
        <v>37</v>
      </c>
      <c r="Z32" s="40">
        <f t="shared" ref="Z32:Z37" si="21">Y32/F32</f>
        <v>0.10632183908045977</v>
      </c>
      <c r="AA32" s="39">
        <v>0</v>
      </c>
      <c r="AB32" s="41">
        <f t="shared" si="19"/>
        <v>0</v>
      </c>
      <c r="AC32" s="39">
        <f>VLOOKUP(A32,Sheet3!A:R,18,FALSE)</f>
        <v>89</v>
      </c>
      <c r="AD32" s="47">
        <f t="shared" si="20"/>
        <v>0.84761904761904761</v>
      </c>
    </row>
    <row r="33" spans="1:30" s="8" customFormat="1" x14ac:dyDescent="0.35">
      <c r="A33" s="38" t="s">
        <v>77</v>
      </c>
      <c r="B33" s="78" t="s">
        <v>328</v>
      </c>
      <c r="C33" s="43" t="s">
        <v>76</v>
      </c>
      <c r="D33" s="38" t="s">
        <v>73</v>
      </c>
      <c r="E33" s="38" t="s">
        <v>31</v>
      </c>
      <c r="F33" s="39">
        <v>500</v>
      </c>
      <c r="G33" s="39">
        <v>536</v>
      </c>
      <c r="H33" s="40">
        <f t="shared" si="9"/>
        <v>1.0720000000000001</v>
      </c>
      <c r="I33" s="39">
        <v>53</v>
      </c>
      <c r="J33" s="40">
        <f>I33/F33</f>
        <v>0.106</v>
      </c>
      <c r="K33" s="39">
        <v>192</v>
      </c>
      <c r="L33" s="40">
        <f t="shared" si="10"/>
        <v>0.35820895522388058</v>
      </c>
      <c r="M33" s="39">
        <v>109</v>
      </c>
      <c r="N33" s="40">
        <f>M33/G33</f>
        <v>0.20335820895522388</v>
      </c>
      <c r="O33" s="39">
        <v>112</v>
      </c>
      <c r="P33" s="39">
        <v>118</v>
      </c>
      <c r="Q33" s="39">
        <v>112</v>
      </c>
      <c r="R33" s="40">
        <f>Q33/P33</f>
        <v>0.94915254237288138</v>
      </c>
      <c r="S33" s="39">
        <v>417</v>
      </c>
      <c r="T33" s="40">
        <f t="shared" si="15"/>
        <v>0.83399999999999996</v>
      </c>
      <c r="U33" s="39">
        <v>50</v>
      </c>
      <c r="V33" s="40">
        <f t="shared" si="16"/>
        <v>0.1</v>
      </c>
      <c r="W33" s="39">
        <v>22</v>
      </c>
      <c r="X33" s="40">
        <f t="shared" si="17"/>
        <v>4.3999999999999997E-2</v>
      </c>
      <c r="Y33" s="39">
        <v>4</v>
      </c>
      <c r="Z33" s="40">
        <f t="shared" si="21"/>
        <v>8.0000000000000002E-3</v>
      </c>
      <c r="AA33" s="39">
        <v>0</v>
      </c>
      <c r="AB33" s="41">
        <f t="shared" si="19"/>
        <v>0</v>
      </c>
      <c r="AC33" s="39">
        <f>VLOOKUP(A33,Sheet3!A:R,18,FALSE)</f>
        <v>112</v>
      </c>
      <c r="AD33" s="47">
        <f t="shared" si="20"/>
        <v>1</v>
      </c>
    </row>
    <row r="34" spans="1:30" s="8" customFormat="1" x14ac:dyDescent="0.35">
      <c r="A34" s="38" t="s">
        <v>78</v>
      </c>
      <c r="B34" s="78" t="s">
        <v>329</v>
      </c>
      <c r="C34" s="43" t="s">
        <v>79</v>
      </c>
      <c r="D34" s="43" t="s">
        <v>73</v>
      </c>
      <c r="E34" s="43" t="s">
        <v>31</v>
      </c>
      <c r="F34" s="39">
        <v>528</v>
      </c>
      <c r="G34" s="39">
        <v>350</v>
      </c>
      <c r="H34" s="40">
        <f t="shared" si="9"/>
        <v>0.66287878787878785</v>
      </c>
      <c r="I34" s="39">
        <v>18</v>
      </c>
      <c r="J34" s="40">
        <f>I34/F34</f>
        <v>3.4090909090909088E-2</v>
      </c>
      <c r="K34" s="44" t="s">
        <v>39</v>
      </c>
      <c r="L34" s="40" t="s">
        <v>40</v>
      </c>
      <c r="M34" s="44" t="s">
        <v>39</v>
      </c>
      <c r="N34" s="40" t="s">
        <v>40</v>
      </c>
      <c r="O34" s="39">
        <v>38</v>
      </c>
      <c r="P34" s="44" t="s">
        <v>39</v>
      </c>
      <c r="Q34" s="44" t="s">
        <v>39</v>
      </c>
      <c r="R34" s="40" t="s">
        <v>40</v>
      </c>
      <c r="S34" s="39">
        <v>266</v>
      </c>
      <c r="T34" s="40">
        <f t="shared" si="15"/>
        <v>0.50378787878787878</v>
      </c>
      <c r="U34" s="39">
        <v>144</v>
      </c>
      <c r="V34" s="40">
        <f t="shared" si="16"/>
        <v>0.27272727272727271</v>
      </c>
      <c r="W34" s="39">
        <v>52</v>
      </c>
      <c r="X34" s="40">
        <f t="shared" si="17"/>
        <v>9.8484848484848481E-2</v>
      </c>
      <c r="Y34" s="39">
        <v>14</v>
      </c>
      <c r="Z34" s="40">
        <f t="shared" si="21"/>
        <v>2.6515151515151516E-2</v>
      </c>
      <c r="AA34" s="39">
        <v>52</v>
      </c>
      <c r="AB34" s="41">
        <f t="shared" si="19"/>
        <v>9.8484848484848481E-2</v>
      </c>
      <c r="AC34" s="39">
        <f>VLOOKUP(A34,Sheet3!A:R,18,FALSE)</f>
        <v>73</v>
      </c>
      <c r="AD34" s="47">
        <f t="shared" si="20"/>
        <v>1.9210526315789473</v>
      </c>
    </row>
    <row r="35" spans="1:30" s="8" customFormat="1" x14ac:dyDescent="0.35">
      <c r="A35" s="38" t="s">
        <v>80</v>
      </c>
      <c r="B35" s="78" t="s">
        <v>330</v>
      </c>
      <c r="C35" s="43" t="s">
        <v>79</v>
      </c>
      <c r="D35" s="38" t="s">
        <v>73</v>
      </c>
      <c r="E35" s="38" t="s">
        <v>31</v>
      </c>
      <c r="F35" s="39">
        <v>753</v>
      </c>
      <c r="G35" s="39">
        <v>490</v>
      </c>
      <c r="H35" s="40">
        <f t="shared" si="9"/>
        <v>0.65073041168658696</v>
      </c>
      <c r="I35" s="44" t="s">
        <v>39</v>
      </c>
      <c r="J35" s="40" t="s">
        <v>40</v>
      </c>
      <c r="K35" s="39">
        <v>218</v>
      </c>
      <c r="L35" s="40">
        <f t="shared" ref="L35:L52" si="22">K35/G35</f>
        <v>0.44489795918367347</v>
      </c>
      <c r="M35" s="39">
        <v>81</v>
      </c>
      <c r="N35" s="40">
        <f t="shared" ref="N35:N52" si="23">M35/G35</f>
        <v>0.1653061224489796</v>
      </c>
      <c r="O35" s="39">
        <v>545</v>
      </c>
      <c r="P35" s="39">
        <v>317</v>
      </c>
      <c r="Q35" s="39">
        <v>303</v>
      </c>
      <c r="R35" s="40">
        <f t="shared" ref="R35:R53" si="24">Q35/P35</f>
        <v>0.95583596214511046</v>
      </c>
      <c r="S35" s="39">
        <v>414</v>
      </c>
      <c r="T35" s="40">
        <f t="shared" si="15"/>
        <v>0.54980079681274896</v>
      </c>
      <c r="U35" s="39">
        <v>13</v>
      </c>
      <c r="V35" s="40">
        <f t="shared" si="16"/>
        <v>1.7264276228419653E-2</v>
      </c>
      <c r="W35" s="39">
        <v>61</v>
      </c>
      <c r="X35" s="40">
        <f t="shared" si="17"/>
        <v>8.1009296148738377E-2</v>
      </c>
      <c r="Y35" s="39">
        <v>29</v>
      </c>
      <c r="Z35" s="40">
        <f t="shared" si="21"/>
        <v>3.851261620185923E-2</v>
      </c>
      <c r="AA35" s="39">
        <v>235</v>
      </c>
      <c r="AB35" s="41">
        <f t="shared" si="19"/>
        <v>0.31208499335989376</v>
      </c>
      <c r="AC35" s="39">
        <f>VLOOKUP(A35,Sheet3!A:R,18,FALSE)</f>
        <v>197</v>
      </c>
      <c r="AD35" s="47">
        <f t="shared" si="20"/>
        <v>0.3614678899082569</v>
      </c>
    </row>
    <row r="36" spans="1:30" s="8" customFormat="1" x14ac:dyDescent="0.35">
      <c r="A36" s="38" t="s">
        <v>81</v>
      </c>
      <c r="B36" s="78" t="s">
        <v>331</v>
      </c>
      <c r="C36" s="43" t="s">
        <v>79</v>
      </c>
      <c r="D36" s="38" t="s">
        <v>73</v>
      </c>
      <c r="E36" s="43" t="s">
        <v>31</v>
      </c>
      <c r="F36" s="39">
        <v>693</v>
      </c>
      <c r="G36" s="39">
        <v>423</v>
      </c>
      <c r="H36" s="40">
        <f t="shared" si="9"/>
        <v>0.61038961038961037</v>
      </c>
      <c r="I36" s="39">
        <v>72</v>
      </c>
      <c r="J36" s="40">
        <f t="shared" ref="J36:J46" si="25">I36/F36</f>
        <v>0.1038961038961039</v>
      </c>
      <c r="K36" s="39">
        <v>173</v>
      </c>
      <c r="L36" s="40">
        <f t="shared" si="22"/>
        <v>0.40898345153664301</v>
      </c>
      <c r="M36" s="39">
        <v>70</v>
      </c>
      <c r="N36" s="40">
        <f t="shared" si="23"/>
        <v>0.16548463356973994</v>
      </c>
      <c r="O36" s="39">
        <v>136</v>
      </c>
      <c r="P36" s="39">
        <v>107</v>
      </c>
      <c r="Q36" s="39">
        <v>96</v>
      </c>
      <c r="R36" s="40">
        <f t="shared" si="24"/>
        <v>0.89719626168224298</v>
      </c>
      <c r="S36" s="39">
        <v>502</v>
      </c>
      <c r="T36" s="40">
        <f t="shared" si="15"/>
        <v>0.72438672438672436</v>
      </c>
      <c r="U36" s="39">
        <v>140</v>
      </c>
      <c r="V36" s="40">
        <f t="shared" si="16"/>
        <v>0.20202020202020202</v>
      </c>
      <c r="W36" s="39">
        <v>144</v>
      </c>
      <c r="X36" s="40">
        <f t="shared" si="17"/>
        <v>0.20779220779220781</v>
      </c>
      <c r="Y36" s="39">
        <v>0</v>
      </c>
      <c r="Z36" s="40">
        <f t="shared" si="21"/>
        <v>0</v>
      </c>
      <c r="AA36" s="39">
        <v>0</v>
      </c>
      <c r="AB36" s="41">
        <f t="shared" si="19"/>
        <v>0</v>
      </c>
      <c r="AC36" s="39">
        <f>VLOOKUP(A36,Sheet3!A:R,18,FALSE)</f>
        <v>142</v>
      </c>
      <c r="AD36" s="47">
        <f t="shared" si="20"/>
        <v>1.0441176470588236</v>
      </c>
    </row>
    <row r="37" spans="1:30" s="8" customFormat="1" x14ac:dyDescent="0.35">
      <c r="A37" s="42" t="s">
        <v>82</v>
      </c>
      <c r="B37" s="78" t="s">
        <v>329</v>
      </c>
      <c r="C37" s="43" t="s">
        <v>79</v>
      </c>
      <c r="D37" s="38" t="s">
        <v>73</v>
      </c>
      <c r="E37" s="43" t="s">
        <v>31</v>
      </c>
      <c r="F37" s="39">
        <v>492</v>
      </c>
      <c r="G37" s="39">
        <v>233</v>
      </c>
      <c r="H37" s="40">
        <f t="shared" si="9"/>
        <v>0.47357723577235772</v>
      </c>
      <c r="I37" s="39">
        <v>47</v>
      </c>
      <c r="J37" s="40">
        <f t="shared" si="25"/>
        <v>9.5528455284552852E-2</v>
      </c>
      <c r="K37" s="39">
        <v>103</v>
      </c>
      <c r="L37" s="40">
        <f t="shared" si="22"/>
        <v>0.44206008583690987</v>
      </c>
      <c r="M37" s="39">
        <v>63</v>
      </c>
      <c r="N37" s="40">
        <f t="shared" si="23"/>
        <v>0.27038626609442062</v>
      </c>
      <c r="O37" s="39">
        <v>134</v>
      </c>
      <c r="P37" s="39">
        <v>134</v>
      </c>
      <c r="Q37" s="39">
        <v>125</v>
      </c>
      <c r="R37" s="40">
        <f t="shared" si="24"/>
        <v>0.93283582089552242</v>
      </c>
      <c r="S37" s="39">
        <v>398</v>
      </c>
      <c r="T37" s="40">
        <f t="shared" si="15"/>
        <v>0.80894308943089432</v>
      </c>
      <c r="U37" s="39">
        <v>37</v>
      </c>
      <c r="V37" s="40">
        <f t="shared" si="16"/>
        <v>7.5203252032520332E-2</v>
      </c>
      <c r="W37" s="39">
        <v>46</v>
      </c>
      <c r="X37" s="40">
        <f t="shared" si="17"/>
        <v>9.3495934959349589E-2</v>
      </c>
      <c r="Y37" s="39">
        <v>9</v>
      </c>
      <c r="Z37" s="40">
        <f t="shared" si="21"/>
        <v>1.8292682926829267E-2</v>
      </c>
      <c r="AA37" s="39">
        <v>2</v>
      </c>
      <c r="AB37" s="41">
        <f t="shared" si="19"/>
        <v>4.0650406504065045E-3</v>
      </c>
      <c r="AC37" s="39">
        <f>VLOOKUP(A37,Sheet3!A:R,18,FALSE)</f>
        <v>121</v>
      </c>
      <c r="AD37" s="47">
        <f t="shared" si="20"/>
        <v>0.90298507462686572</v>
      </c>
    </row>
    <row r="38" spans="1:30" s="8" customFormat="1" x14ac:dyDescent="0.35">
      <c r="A38" s="38" t="s">
        <v>83</v>
      </c>
      <c r="B38" s="78" t="s">
        <v>317</v>
      </c>
      <c r="C38" s="43" t="s">
        <v>84</v>
      </c>
      <c r="D38" s="38" t="s">
        <v>73</v>
      </c>
      <c r="E38" s="43" t="s">
        <v>31</v>
      </c>
      <c r="F38" s="39">
        <v>483</v>
      </c>
      <c r="G38" s="39">
        <v>368</v>
      </c>
      <c r="H38" s="40">
        <f t="shared" si="9"/>
        <v>0.76190476190476186</v>
      </c>
      <c r="I38" s="39">
        <v>30</v>
      </c>
      <c r="J38" s="40">
        <f t="shared" si="25"/>
        <v>6.2111801242236024E-2</v>
      </c>
      <c r="K38" s="39">
        <v>251</v>
      </c>
      <c r="L38" s="40">
        <f t="shared" si="22"/>
        <v>0.68206521739130432</v>
      </c>
      <c r="M38" s="39">
        <v>164</v>
      </c>
      <c r="N38" s="40">
        <f t="shared" si="23"/>
        <v>0.44565217391304346</v>
      </c>
      <c r="O38" s="39">
        <v>384</v>
      </c>
      <c r="P38" s="39">
        <v>163</v>
      </c>
      <c r="Q38" s="39">
        <v>163</v>
      </c>
      <c r="R38" s="40">
        <f t="shared" si="24"/>
        <v>1</v>
      </c>
      <c r="S38" s="44" t="s">
        <v>39</v>
      </c>
      <c r="T38" s="40" t="s">
        <v>40</v>
      </c>
      <c r="U38" s="44" t="s">
        <v>39</v>
      </c>
      <c r="V38" s="40" t="s">
        <v>40</v>
      </c>
      <c r="W38" s="44" t="s">
        <v>39</v>
      </c>
      <c r="X38" s="40" t="s">
        <v>40</v>
      </c>
      <c r="Y38" s="44" t="s">
        <v>39</v>
      </c>
      <c r="Z38" s="40" t="s">
        <v>40</v>
      </c>
      <c r="AA38" s="44" t="s">
        <v>39</v>
      </c>
      <c r="AB38" s="44" t="s">
        <v>40</v>
      </c>
      <c r="AC38" s="39">
        <f>VLOOKUP(A38,Sheet3!A:R,18,FALSE)</f>
        <v>160</v>
      </c>
      <c r="AD38" s="47">
        <f t="shared" si="20"/>
        <v>0.41666666666666669</v>
      </c>
    </row>
    <row r="39" spans="1:30" s="8" customFormat="1" x14ac:dyDescent="0.35">
      <c r="A39" s="46" t="s">
        <v>85</v>
      </c>
      <c r="B39" s="78" t="s">
        <v>332</v>
      </c>
      <c r="C39" s="38" t="s">
        <v>84</v>
      </c>
      <c r="D39" s="38" t="s">
        <v>73</v>
      </c>
      <c r="E39" s="38" t="s">
        <v>31</v>
      </c>
      <c r="F39" s="39">
        <v>1062</v>
      </c>
      <c r="G39" s="39">
        <v>505</v>
      </c>
      <c r="H39" s="40">
        <f t="shared" si="9"/>
        <v>0.47551789077212808</v>
      </c>
      <c r="I39" s="39">
        <v>390</v>
      </c>
      <c r="J39" s="40">
        <f t="shared" si="25"/>
        <v>0.3672316384180791</v>
      </c>
      <c r="K39" s="39">
        <v>317</v>
      </c>
      <c r="L39" s="40">
        <f t="shared" si="22"/>
        <v>0.62772277227722773</v>
      </c>
      <c r="M39" s="39">
        <v>155</v>
      </c>
      <c r="N39" s="40">
        <f t="shared" si="23"/>
        <v>0.30693069306930693</v>
      </c>
      <c r="O39" s="39">
        <v>284</v>
      </c>
      <c r="P39" s="39">
        <v>170</v>
      </c>
      <c r="Q39" s="39">
        <v>127</v>
      </c>
      <c r="R39" s="40">
        <f t="shared" si="24"/>
        <v>0.74705882352941178</v>
      </c>
      <c r="S39" s="39">
        <v>282</v>
      </c>
      <c r="T39" s="40">
        <f t="shared" ref="T39:T71" si="26">S39/F39</f>
        <v>0.2655367231638418</v>
      </c>
      <c r="U39" s="44">
        <v>0</v>
      </c>
      <c r="V39" s="40">
        <f t="shared" ref="V39:V71" si="27">U39/F39</f>
        <v>0</v>
      </c>
      <c r="W39" s="39">
        <v>661</v>
      </c>
      <c r="X39" s="40">
        <f t="shared" ref="X39:X71" si="28">W39/F39</f>
        <v>0.62241054613935964</v>
      </c>
      <c r="Y39" s="39">
        <v>18</v>
      </c>
      <c r="Z39" s="40">
        <f t="shared" ref="Z39:Z56" si="29">Y39/F39</f>
        <v>1.6949152542372881E-2</v>
      </c>
      <c r="AA39" s="39">
        <v>14</v>
      </c>
      <c r="AB39" s="41">
        <f t="shared" ref="AB39:AB47" si="30">(AA39/F39)</f>
        <v>1.3182674199623353E-2</v>
      </c>
      <c r="AC39" s="39">
        <f>VLOOKUP(A39,Sheet3!A:R,18,FALSE)</f>
        <v>80</v>
      </c>
      <c r="AD39" s="47">
        <f t="shared" si="20"/>
        <v>0.28169014084507044</v>
      </c>
    </row>
    <row r="40" spans="1:30" s="8" customFormat="1" x14ac:dyDescent="0.35">
      <c r="A40" s="42" t="s">
        <v>86</v>
      </c>
      <c r="B40" s="78" t="s">
        <v>333</v>
      </c>
      <c r="C40" s="43" t="s">
        <v>84</v>
      </c>
      <c r="D40" s="38" t="s">
        <v>73</v>
      </c>
      <c r="E40" s="38" t="s">
        <v>31</v>
      </c>
      <c r="F40" s="39">
        <v>222</v>
      </c>
      <c r="G40" s="39">
        <v>134</v>
      </c>
      <c r="H40" s="40">
        <f t="shared" si="9"/>
        <v>0.60360360360360366</v>
      </c>
      <c r="I40" s="39">
        <v>42</v>
      </c>
      <c r="J40" s="40">
        <f t="shared" si="25"/>
        <v>0.1891891891891892</v>
      </c>
      <c r="K40" s="39">
        <v>49</v>
      </c>
      <c r="L40" s="40">
        <f t="shared" si="22"/>
        <v>0.36567164179104478</v>
      </c>
      <c r="M40" s="39">
        <v>33</v>
      </c>
      <c r="N40" s="40">
        <f t="shared" si="23"/>
        <v>0.2462686567164179</v>
      </c>
      <c r="O40" s="39">
        <v>62</v>
      </c>
      <c r="P40" s="39">
        <v>62</v>
      </c>
      <c r="Q40" s="39">
        <v>52</v>
      </c>
      <c r="R40" s="40">
        <f t="shared" si="24"/>
        <v>0.83870967741935487</v>
      </c>
      <c r="S40" s="39">
        <v>152</v>
      </c>
      <c r="T40" s="40">
        <f t="shared" si="26"/>
        <v>0.68468468468468469</v>
      </c>
      <c r="U40" s="39">
        <v>14</v>
      </c>
      <c r="V40" s="40">
        <f t="shared" si="27"/>
        <v>6.3063063063063057E-2</v>
      </c>
      <c r="W40" s="39">
        <v>56</v>
      </c>
      <c r="X40" s="40">
        <f t="shared" si="28"/>
        <v>0.25225225225225223</v>
      </c>
      <c r="Y40" s="39">
        <v>0</v>
      </c>
      <c r="Z40" s="40">
        <f t="shared" si="29"/>
        <v>0</v>
      </c>
      <c r="AA40" s="39">
        <v>0</v>
      </c>
      <c r="AB40" s="41">
        <f t="shared" si="30"/>
        <v>0</v>
      </c>
      <c r="AC40" s="39">
        <f>VLOOKUP(A40,Sheet3!A:R,18,FALSE)</f>
        <v>52</v>
      </c>
      <c r="AD40" s="47">
        <f t="shared" si="20"/>
        <v>0.83870967741935487</v>
      </c>
    </row>
    <row r="41" spans="1:30" s="8" customFormat="1" x14ac:dyDescent="0.35">
      <c r="A41" s="46" t="s">
        <v>87</v>
      </c>
      <c r="B41" s="78" t="s">
        <v>334</v>
      </c>
      <c r="C41" s="43" t="s">
        <v>84</v>
      </c>
      <c r="D41" s="38" t="s">
        <v>73</v>
      </c>
      <c r="E41" s="38" t="s">
        <v>31</v>
      </c>
      <c r="F41" s="39">
        <v>1007</v>
      </c>
      <c r="G41" s="39">
        <v>698</v>
      </c>
      <c r="H41" s="40">
        <f t="shared" si="9"/>
        <v>0.69314796425024827</v>
      </c>
      <c r="I41" s="39">
        <v>9</v>
      </c>
      <c r="J41" s="40">
        <f t="shared" si="25"/>
        <v>8.9374379344587893E-3</v>
      </c>
      <c r="K41" s="39">
        <v>569</v>
      </c>
      <c r="L41" s="40">
        <f t="shared" si="22"/>
        <v>0.81518624641833815</v>
      </c>
      <c r="M41" s="39">
        <v>355</v>
      </c>
      <c r="N41" s="40">
        <f t="shared" si="23"/>
        <v>0.50859598853868193</v>
      </c>
      <c r="O41" s="39">
        <v>373</v>
      </c>
      <c r="P41" s="39">
        <v>319</v>
      </c>
      <c r="Q41" s="39">
        <v>287</v>
      </c>
      <c r="R41" s="40">
        <f t="shared" si="24"/>
        <v>0.89968652037617558</v>
      </c>
      <c r="S41" s="39">
        <v>516</v>
      </c>
      <c r="T41" s="40">
        <f t="shared" si="26"/>
        <v>0.51241310824230391</v>
      </c>
      <c r="U41" s="39">
        <v>0</v>
      </c>
      <c r="V41" s="40">
        <f t="shared" si="27"/>
        <v>0</v>
      </c>
      <c r="W41" s="39">
        <v>491</v>
      </c>
      <c r="X41" s="40">
        <f t="shared" si="28"/>
        <v>0.48758689175769615</v>
      </c>
      <c r="Y41" s="39">
        <v>0</v>
      </c>
      <c r="Z41" s="40">
        <f t="shared" si="29"/>
        <v>0</v>
      </c>
      <c r="AA41" s="39">
        <v>0</v>
      </c>
      <c r="AB41" s="41">
        <f t="shared" si="30"/>
        <v>0</v>
      </c>
      <c r="AC41" s="39">
        <f>VLOOKUP(A41,Sheet3!A:R,18,FALSE)</f>
        <v>246</v>
      </c>
      <c r="AD41" s="47">
        <f t="shared" si="20"/>
        <v>0.65951742627345844</v>
      </c>
    </row>
    <row r="42" spans="1:30" s="8" customFormat="1" x14ac:dyDescent="0.35">
      <c r="A42" s="38" t="s">
        <v>88</v>
      </c>
      <c r="B42" s="78" t="s">
        <v>329</v>
      </c>
      <c r="C42" s="43" t="s">
        <v>84</v>
      </c>
      <c r="D42" s="38" t="s">
        <v>73</v>
      </c>
      <c r="E42" s="43" t="s">
        <v>31</v>
      </c>
      <c r="F42" s="39">
        <v>273</v>
      </c>
      <c r="G42" s="39">
        <v>172</v>
      </c>
      <c r="H42" s="40">
        <f t="shared" si="9"/>
        <v>0.63003663003663002</v>
      </c>
      <c r="I42" s="39">
        <v>0</v>
      </c>
      <c r="J42" s="40">
        <f t="shared" si="25"/>
        <v>0</v>
      </c>
      <c r="K42" s="39">
        <v>112</v>
      </c>
      <c r="L42" s="40">
        <f t="shared" si="22"/>
        <v>0.65116279069767447</v>
      </c>
      <c r="M42" s="39">
        <v>58</v>
      </c>
      <c r="N42" s="40">
        <f t="shared" si="23"/>
        <v>0.33720930232558138</v>
      </c>
      <c r="O42" s="39">
        <v>260</v>
      </c>
      <c r="P42" s="39">
        <v>157</v>
      </c>
      <c r="Q42" s="39">
        <v>132</v>
      </c>
      <c r="R42" s="40">
        <f t="shared" si="24"/>
        <v>0.84076433121019112</v>
      </c>
      <c r="S42" s="39">
        <v>175</v>
      </c>
      <c r="T42" s="40">
        <f t="shared" si="26"/>
        <v>0.64102564102564108</v>
      </c>
      <c r="U42" s="39">
        <v>49</v>
      </c>
      <c r="V42" s="40">
        <f t="shared" si="27"/>
        <v>0.17948717948717949</v>
      </c>
      <c r="W42" s="39">
        <v>38</v>
      </c>
      <c r="X42" s="40">
        <f t="shared" si="28"/>
        <v>0.1391941391941392</v>
      </c>
      <c r="Y42" s="39">
        <v>1</v>
      </c>
      <c r="Z42" s="40">
        <f t="shared" si="29"/>
        <v>3.663003663003663E-3</v>
      </c>
      <c r="AA42" s="39">
        <v>0</v>
      </c>
      <c r="AB42" s="41">
        <f t="shared" si="30"/>
        <v>0</v>
      </c>
      <c r="AC42" s="39">
        <f>VLOOKUP(A42,Sheet3!A:R,18,FALSE)</f>
        <v>97</v>
      </c>
      <c r="AD42" s="47">
        <f t="shared" si="20"/>
        <v>0.37307692307692308</v>
      </c>
    </row>
    <row r="43" spans="1:30" s="8" customFormat="1" x14ac:dyDescent="0.35">
      <c r="A43" s="38" t="s">
        <v>89</v>
      </c>
      <c r="B43" s="78" t="s">
        <v>335</v>
      </c>
      <c r="C43" s="43" t="s">
        <v>90</v>
      </c>
      <c r="D43" s="43" t="s">
        <v>73</v>
      </c>
      <c r="E43" s="43" t="s">
        <v>31</v>
      </c>
      <c r="F43" s="39">
        <v>327</v>
      </c>
      <c r="G43" s="39">
        <v>213</v>
      </c>
      <c r="H43" s="40">
        <f t="shared" si="9"/>
        <v>0.65137614678899081</v>
      </c>
      <c r="I43" s="39">
        <v>16</v>
      </c>
      <c r="J43" s="40">
        <f t="shared" si="25"/>
        <v>4.8929663608562692E-2</v>
      </c>
      <c r="K43" s="39">
        <v>121</v>
      </c>
      <c r="L43" s="40">
        <f t="shared" si="22"/>
        <v>0.568075117370892</v>
      </c>
      <c r="M43" s="39">
        <v>62</v>
      </c>
      <c r="N43" s="40">
        <f t="shared" si="23"/>
        <v>0.29107981220657275</v>
      </c>
      <c r="O43" s="39">
        <v>140</v>
      </c>
      <c r="P43" s="39">
        <v>130</v>
      </c>
      <c r="Q43" s="39">
        <v>78</v>
      </c>
      <c r="R43" s="40">
        <f t="shared" si="24"/>
        <v>0.6</v>
      </c>
      <c r="S43" s="39">
        <v>192</v>
      </c>
      <c r="T43" s="40">
        <f t="shared" si="26"/>
        <v>0.58715596330275233</v>
      </c>
      <c r="U43" s="39">
        <v>20</v>
      </c>
      <c r="V43" s="40">
        <f t="shared" si="27"/>
        <v>6.1162079510703363E-2</v>
      </c>
      <c r="W43" s="39">
        <v>115</v>
      </c>
      <c r="X43" s="40">
        <f t="shared" si="28"/>
        <v>0.35168195718654433</v>
      </c>
      <c r="Y43" s="39">
        <v>0</v>
      </c>
      <c r="Z43" s="40">
        <f t="shared" si="29"/>
        <v>0</v>
      </c>
      <c r="AA43" s="39">
        <v>0</v>
      </c>
      <c r="AB43" s="41">
        <f t="shared" si="30"/>
        <v>0</v>
      </c>
      <c r="AC43" s="39">
        <f>VLOOKUP(A43,Sheet3!A:R,18,FALSE)</f>
        <v>184</v>
      </c>
      <c r="AD43" s="47">
        <f t="shared" si="20"/>
        <v>1.3142857142857143</v>
      </c>
    </row>
    <row r="44" spans="1:30" s="16" customFormat="1" x14ac:dyDescent="0.35">
      <c r="A44" s="42" t="s">
        <v>91</v>
      </c>
      <c r="B44" s="78" t="s">
        <v>336</v>
      </c>
      <c r="C44" s="43" t="s">
        <v>90</v>
      </c>
      <c r="D44" s="43" t="s">
        <v>73</v>
      </c>
      <c r="E44" s="43" t="s">
        <v>31</v>
      </c>
      <c r="F44" s="39">
        <v>794</v>
      </c>
      <c r="G44" s="39">
        <v>148</v>
      </c>
      <c r="H44" s="40">
        <f t="shared" ref="H44:H70" si="31">G44/F44</f>
        <v>0.18639798488664988</v>
      </c>
      <c r="I44" s="39">
        <v>7</v>
      </c>
      <c r="J44" s="40">
        <f t="shared" si="25"/>
        <v>8.8161209068010078E-3</v>
      </c>
      <c r="K44" s="39">
        <v>108</v>
      </c>
      <c r="L44" s="40">
        <f t="shared" si="22"/>
        <v>0.72972972972972971</v>
      </c>
      <c r="M44" s="39">
        <v>77</v>
      </c>
      <c r="N44" s="40">
        <f t="shared" si="23"/>
        <v>0.52027027027027029</v>
      </c>
      <c r="O44" s="39">
        <v>111</v>
      </c>
      <c r="P44" s="39">
        <v>97</v>
      </c>
      <c r="Q44" s="39">
        <v>93</v>
      </c>
      <c r="R44" s="40">
        <f t="shared" si="24"/>
        <v>0.95876288659793818</v>
      </c>
      <c r="S44" s="39">
        <v>320</v>
      </c>
      <c r="T44" s="40">
        <f t="shared" si="26"/>
        <v>0.40302267002518893</v>
      </c>
      <c r="U44" s="39">
        <v>411</v>
      </c>
      <c r="V44" s="40">
        <f t="shared" si="27"/>
        <v>0.51763224181360201</v>
      </c>
      <c r="W44" s="39">
        <v>60</v>
      </c>
      <c r="X44" s="40">
        <f t="shared" si="28"/>
        <v>7.5566750629722929E-2</v>
      </c>
      <c r="Y44" s="39">
        <v>3</v>
      </c>
      <c r="Z44" s="40">
        <f t="shared" si="29"/>
        <v>3.778337531486146E-3</v>
      </c>
      <c r="AA44" s="39">
        <v>0</v>
      </c>
      <c r="AB44" s="41">
        <f t="shared" si="30"/>
        <v>0</v>
      </c>
      <c r="AC44" s="39">
        <f>VLOOKUP(A44,Sheet3!A:R,18,FALSE)</f>
        <v>105</v>
      </c>
      <c r="AD44" s="47">
        <f t="shared" si="20"/>
        <v>0.94594594594594594</v>
      </c>
    </row>
    <row r="45" spans="1:30" s="8" customFormat="1" x14ac:dyDescent="0.35">
      <c r="A45" s="42" t="s">
        <v>92</v>
      </c>
      <c r="B45" s="78" t="s">
        <v>337</v>
      </c>
      <c r="C45" s="43" t="s">
        <v>90</v>
      </c>
      <c r="D45" s="38" t="s">
        <v>73</v>
      </c>
      <c r="E45" s="38" t="s">
        <v>31</v>
      </c>
      <c r="F45" s="39">
        <v>527</v>
      </c>
      <c r="G45" s="39">
        <v>263</v>
      </c>
      <c r="H45" s="40">
        <f t="shared" si="31"/>
        <v>0.49905123339658441</v>
      </c>
      <c r="I45" s="39">
        <v>83</v>
      </c>
      <c r="J45" s="40">
        <f t="shared" si="25"/>
        <v>0.15749525616698293</v>
      </c>
      <c r="K45" s="39">
        <v>109</v>
      </c>
      <c r="L45" s="40">
        <f t="shared" si="22"/>
        <v>0.4144486692015209</v>
      </c>
      <c r="M45" s="39">
        <v>49</v>
      </c>
      <c r="N45" s="40">
        <f t="shared" si="23"/>
        <v>0.18631178707224336</v>
      </c>
      <c r="O45" s="39">
        <v>116</v>
      </c>
      <c r="P45" s="39">
        <v>116</v>
      </c>
      <c r="Q45" s="39">
        <v>116</v>
      </c>
      <c r="R45" s="40">
        <f t="shared" si="24"/>
        <v>1</v>
      </c>
      <c r="S45" s="39">
        <v>307</v>
      </c>
      <c r="T45" s="40">
        <f t="shared" si="26"/>
        <v>0.58254269449715368</v>
      </c>
      <c r="U45" s="39">
        <v>66</v>
      </c>
      <c r="V45" s="40">
        <f t="shared" si="27"/>
        <v>0.1252371916508539</v>
      </c>
      <c r="W45" s="39">
        <v>104</v>
      </c>
      <c r="X45" s="40">
        <f t="shared" si="28"/>
        <v>0.19734345351043645</v>
      </c>
      <c r="Y45" s="39">
        <v>25</v>
      </c>
      <c r="Z45" s="40">
        <f t="shared" si="29"/>
        <v>4.743833017077799E-2</v>
      </c>
      <c r="AA45" s="39">
        <v>4</v>
      </c>
      <c r="AB45" s="41">
        <f t="shared" si="30"/>
        <v>7.5901328273244783E-3</v>
      </c>
      <c r="AC45" s="39">
        <f>VLOOKUP(A45,Sheet3!A:R,18,FALSE)</f>
        <v>107</v>
      </c>
      <c r="AD45" s="47">
        <f t="shared" si="20"/>
        <v>0.92241379310344829</v>
      </c>
    </row>
    <row r="46" spans="1:30" s="8" customFormat="1" x14ac:dyDescent="0.35">
      <c r="A46" s="42" t="s">
        <v>93</v>
      </c>
      <c r="B46" s="78" t="s">
        <v>93</v>
      </c>
      <c r="C46" s="38" t="s">
        <v>90</v>
      </c>
      <c r="D46" s="38" t="s">
        <v>73</v>
      </c>
      <c r="E46" s="38" t="s">
        <v>31</v>
      </c>
      <c r="F46" s="39">
        <v>932</v>
      </c>
      <c r="G46" s="39">
        <v>370</v>
      </c>
      <c r="H46" s="40">
        <f t="shared" si="31"/>
        <v>0.39699570815450641</v>
      </c>
      <c r="I46" s="39">
        <v>200</v>
      </c>
      <c r="J46" s="40">
        <f t="shared" si="25"/>
        <v>0.21459227467811159</v>
      </c>
      <c r="K46" s="39">
        <v>348</v>
      </c>
      <c r="L46" s="40">
        <f t="shared" si="22"/>
        <v>0.94054054054054059</v>
      </c>
      <c r="M46" s="39">
        <v>165</v>
      </c>
      <c r="N46" s="40">
        <f t="shared" si="23"/>
        <v>0.44594594594594594</v>
      </c>
      <c r="O46" s="39">
        <v>262</v>
      </c>
      <c r="P46" s="39">
        <v>298</v>
      </c>
      <c r="Q46" s="39">
        <v>262</v>
      </c>
      <c r="R46" s="40">
        <f t="shared" si="24"/>
        <v>0.87919463087248317</v>
      </c>
      <c r="S46" s="39">
        <v>422</v>
      </c>
      <c r="T46" s="40">
        <f t="shared" si="26"/>
        <v>0.45278969957081544</v>
      </c>
      <c r="U46" s="39">
        <v>0</v>
      </c>
      <c r="V46" s="40">
        <f t="shared" si="27"/>
        <v>0</v>
      </c>
      <c r="W46" s="39">
        <v>510</v>
      </c>
      <c r="X46" s="40">
        <f t="shared" si="28"/>
        <v>0.5472103004291845</v>
      </c>
      <c r="Y46" s="39">
        <v>0</v>
      </c>
      <c r="Z46" s="40">
        <f t="shared" si="29"/>
        <v>0</v>
      </c>
      <c r="AA46" s="39">
        <v>0</v>
      </c>
      <c r="AB46" s="41">
        <f t="shared" si="30"/>
        <v>0</v>
      </c>
      <c r="AC46" s="39">
        <f>VLOOKUP(A46,Sheet3!A:R,18,FALSE)</f>
        <v>271</v>
      </c>
      <c r="AD46" s="47">
        <f t="shared" si="20"/>
        <v>1.0343511450381679</v>
      </c>
    </row>
    <row r="47" spans="1:30" s="8" customFormat="1" x14ac:dyDescent="0.35">
      <c r="A47" s="46" t="s">
        <v>94</v>
      </c>
      <c r="B47" s="78" t="s">
        <v>338</v>
      </c>
      <c r="C47" s="43" t="s">
        <v>90</v>
      </c>
      <c r="D47" s="38" t="s">
        <v>73</v>
      </c>
      <c r="E47" s="38" t="s">
        <v>31</v>
      </c>
      <c r="F47" s="39">
        <v>585</v>
      </c>
      <c r="G47" s="39">
        <v>137</v>
      </c>
      <c r="H47" s="40">
        <f t="shared" si="31"/>
        <v>0.23418803418803419</v>
      </c>
      <c r="I47" s="44" t="s">
        <v>39</v>
      </c>
      <c r="J47" s="40" t="s">
        <v>40</v>
      </c>
      <c r="K47" s="39">
        <v>82</v>
      </c>
      <c r="L47" s="40">
        <f t="shared" si="22"/>
        <v>0.59854014598540151</v>
      </c>
      <c r="M47" s="39">
        <v>49</v>
      </c>
      <c r="N47" s="40">
        <f t="shared" si="23"/>
        <v>0.35766423357664234</v>
      </c>
      <c r="O47" s="39">
        <v>112</v>
      </c>
      <c r="P47" s="39">
        <v>80</v>
      </c>
      <c r="Q47" s="39">
        <v>62</v>
      </c>
      <c r="R47" s="40">
        <f t="shared" si="24"/>
        <v>0.77500000000000002</v>
      </c>
      <c r="S47" s="39">
        <v>386</v>
      </c>
      <c r="T47" s="40">
        <f t="shared" si="26"/>
        <v>0.65982905982905982</v>
      </c>
      <c r="U47" s="39">
        <v>0</v>
      </c>
      <c r="V47" s="40">
        <f t="shared" si="27"/>
        <v>0</v>
      </c>
      <c r="W47" s="39">
        <v>199</v>
      </c>
      <c r="X47" s="40">
        <f t="shared" si="28"/>
        <v>0.34017094017094018</v>
      </c>
      <c r="Y47" s="39">
        <v>0</v>
      </c>
      <c r="Z47" s="40">
        <f t="shared" si="29"/>
        <v>0</v>
      </c>
      <c r="AA47" s="39">
        <v>0</v>
      </c>
      <c r="AB47" s="41">
        <f t="shared" si="30"/>
        <v>0</v>
      </c>
      <c r="AC47" s="39">
        <f>VLOOKUP(A47,Sheet3!A:R,18,FALSE)</f>
        <v>60</v>
      </c>
      <c r="AD47" s="47">
        <f t="shared" si="20"/>
        <v>0.5357142857142857</v>
      </c>
    </row>
    <row r="48" spans="1:30" s="8" customFormat="1" x14ac:dyDescent="0.35">
      <c r="A48" s="38" t="s">
        <v>95</v>
      </c>
      <c r="B48" s="78" t="s">
        <v>334</v>
      </c>
      <c r="C48" s="43" t="s">
        <v>90</v>
      </c>
      <c r="D48" s="38" t="s">
        <v>73</v>
      </c>
      <c r="E48" s="38" t="s">
        <v>31</v>
      </c>
      <c r="F48" s="39">
        <v>1107</v>
      </c>
      <c r="G48" s="39">
        <v>464</v>
      </c>
      <c r="H48" s="40">
        <f t="shared" si="31"/>
        <v>0.41915085817524844</v>
      </c>
      <c r="I48" s="39">
        <v>55</v>
      </c>
      <c r="J48" s="40">
        <f>I48/F48</f>
        <v>4.9683830171635052E-2</v>
      </c>
      <c r="K48" s="39">
        <v>322</v>
      </c>
      <c r="L48" s="40">
        <f t="shared" si="22"/>
        <v>0.69396551724137934</v>
      </c>
      <c r="M48" s="39">
        <v>191</v>
      </c>
      <c r="N48" s="40">
        <f t="shared" si="23"/>
        <v>0.41163793103448276</v>
      </c>
      <c r="O48" s="39">
        <v>388</v>
      </c>
      <c r="P48" s="39">
        <v>336</v>
      </c>
      <c r="Q48" s="39">
        <v>318</v>
      </c>
      <c r="R48" s="40">
        <f t="shared" si="24"/>
        <v>0.9464285714285714</v>
      </c>
      <c r="S48" s="39">
        <v>153</v>
      </c>
      <c r="T48" s="40">
        <f t="shared" si="26"/>
        <v>0.13821138211382114</v>
      </c>
      <c r="U48" s="39">
        <v>5</v>
      </c>
      <c r="V48" s="40">
        <f t="shared" si="27"/>
        <v>4.5167118337850042E-3</v>
      </c>
      <c r="W48" s="39">
        <v>948</v>
      </c>
      <c r="X48" s="40">
        <f t="shared" si="28"/>
        <v>0.85636856368563685</v>
      </c>
      <c r="Y48" s="39">
        <v>1</v>
      </c>
      <c r="Z48" s="40">
        <f t="shared" si="29"/>
        <v>9.0334236675700087E-4</v>
      </c>
      <c r="AA48" s="44" t="s">
        <v>39</v>
      </c>
      <c r="AB48" s="44" t="s">
        <v>40</v>
      </c>
      <c r="AC48" s="39">
        <f>VLOOKUP(A48,Sheet3!A:R,18,FALSE)</f>
        <v>268</v>
      </c>
      <c r="AD48" s="47">
        <f t="shared" si="20"/>
        <v>0.69072164948453607</v>
      </c>
    </row>
    <row r="49" spans="1:30" s="8" customFormat="1" x14ac:dyDescent="0.35">
      <c r="A49" s="48" t="s">
        <v>96</v>
      </c>
      <c r="B49" s="78" t="s">
        <v>339</v>
      </c>
      <c r="C49" s="43" t="s">
        <v>97</v>
      </c>
      <c r="D49" s="38" t="s">
        <v>73</v>
      </c>
      <c r="E49" s="38" t="s">
        <v>31</v>
      </c>
      <c r="F49" s="39">
        <v>215</v>
      </c>
      <c r="G49" s="39">
        <v>112</v>
      </c>
      <c r="H49" s="40">
        <f t="shared" si="31"/>
        <v>0.52093023255813953</v>
      </c>
      <c r="I49" s="44" t="s">
        <v>39</v>
      </c>
      <c r="J49" s="40" t="s">
        <v>40</v>
      </c>
      <c r="K49" s="39">
        <v>90</v>
      </c>
      <c r="L49" s="40">
        <f t="shared" si="22"/>
        <v>0.8035714285714286</v>
      </c>
      <c r="M49" s="39">
        <v>62</v>
      </c>
      <c r="N49" s="40">
        <f t="shared" si="23"/>
        <v>0.5535714285714286</v>
      </c>
      <c r="O49" s="39">
        <v>67</v>
      </c>
      <c r="P49" s="39">
        <v>61</v>
      </c>
      <c r="Q49" s="39">
        <v>43</v>
      </c>
      <c r="R49" s="40">
        <f t="shared" si="24"/>
        <v>0.70491803278688525</v>
      </c>
      <c r="S49" s="44">
        <v>18</v>
      </c>
      <c r="T49" s="40">
        <f t="shared" si="26"/>
        <v>8.3720930232558138E-2</v>
      </c>
      <c r="U49" s="44">
        <v>190</v>
      </c>
      <c r="V49" s="40">
        <f t="shared" si="27"/>
        <v>0.88372093023255816</v>
      </c>
      <c r="W49" s="39">
        <v>5</v>
      </c>
      <c r="X49" s="40">
        <f t="shared" si="28"/>
        <v>2.3255813953488372E-2</v>
      </c>
      <c r="Y49" s="39">
        <v>2</v>
      </c>
      <c r="Z49" s="40">
        <f t="shared" si="29"/>
        <v>9.3023255813953487E-3</v>
      </c>
      <c r="AA49" s="44" t="s">
        <v>39</v>
      </c>
      <c r="AB49" s="44" t="s">
        <v>40</v>
      </c>
      <c r="AC49" s="39">
        <f>VLOOKUP(A49,Sheet3!A:R,18,FALSE)</f>
        <v>49</v>
      </c>
      <c r="AD49" s="47">
        <f t="shared" si="20"/>
        <v>0.73134328358208955</v>
      </c>
    </row>
    <row r="50" spans="1:30" s="8" customFormat="1" x14ac:dyDescent="0.35">
      <c r="A50" s="38" t="s">
        <v>98</v>
      </c>
      <c r="B50" s="78" t="s">
        <v>340</v>
      </c>
      <c r="C50" s="43" t="s">
        <v>97</v>
      </c>
      <c r="D50" s="43" t="s">
        <v>73</v>
      </c>
      <c r="E50" s="43" t="s">
        <v>31</v>
      </c>
      <c r="F50" s="39">
        <v>452</v>
      </c>
      <c r="G50" s="39">
        <v>381</v>
      </c>
      <c r="H50" s="40">
        <f t="shared" si="31"/>
        <v>0.84292035398230092</v>
      </c>
      <c r="I50" s="39">
        <v>13</v>
      </c>
      <c r="J50" s="40">
        <f t="shared" ref="J50:J56" si="32">I50/F50</f>
        <v>2.8761061946902654E-2</v>
      </c>
      <c r="K50" s="39">
        <v>256</v>
      </c>
      <c r="L50" s="40">
        <f t="shared" si="22"/>
        <v>0.67191601049868765</v>
      </c>
      <c r="M50" s="39">
        <v>168</v>
      </c>
      <c r="N50" s="40">
        <f t="shared" si="23"/>
        <v>0.44094488188976377</v>
      </c>
      <c r="O50" s="39">
        <v>136</v>
      </c>
      <c r="P50" s="39">
        <v>136</v>
      </c>
      <c r="Q50" s="39">
        <v>130</v>
      </c>
      <c r="R50" s="40">
        <f t="shared" si="24"/>
        <v>0.95588235294117652</v>
      </c>
      <c r="S50" s="39">
        <v>247</v>
      </c>
      <c r="T50" s="40">
        <f t="shared" si="26"/>
        <v>0.54646017699115046</v>
      </c>
      <c r="U50" s="39">
        <v>53</v>
      </c>
      <c r="V50" s="40">
        <f t="shared" si="27"/>
        <v>0.11725663716814159</v>
      </c>
      <c r="W50" s="39">
        <v>147</v>
      </c>
      <c r="X50" s="40">
        <f t="shared" si="28"/>
        <v>0.3252212389380531</v>
      </c>
      <c r="Y50" s="39">
        <v>5</v>
      </c>
      <c r="Z50" s="40">
        <f t="shared" si="29"/>
        <v>1.1061946902654867E-2</v>
      </c>
      <c r="AA50" s="39">
        <v>0</v>
      </c>
      <c r="AB50" s="41">
        <f t="shared" ref="AB50:AB56" si="33">(AA50/F50)</f>
        <v>0</v>
      </c>
      <c r="AC50" s="39">
        <f>VLOOKUP(A50,Sheet3!A:R,18,FALSE)</f>
        <v>80</v>
      </c>
      <c r="AD50" s="47">
        <f t="shared" si="20"/>
        <v>0.58823529411764708</v>
      </c>
    </row>
    <row r="51" spans="1:30" s="8" customFormat="1" x14ac:dyDescent="0.35">
      <c r="A51" s="42" t="s">
        <v>99</v>
      </c>
      <c r="B51" s="78" t="s">
        <v>340</v>
      </c>
      <c r="C51" s="45" t="s">
        <v>97</v>
      </c>
      <c r="D51" s="38" t="s">
        <v>73</v>
      </c>
      <c r="E51" s="38" t="s">
        <v>31</v>
      </c>
      <c r="F51" s="39">
        <v>412</v>
      </c>
      <c r="G51" s="39">
        <v>307</v>
      </c>
      <c r="H51" s="40">
        <f t="shared" si="31"/>
        <v>0.74514563106796117</v>
      </c>
      <c r="I51" s="39">
        <v>12</v>
      </c>
      <c r="J51" s="40">
        <f t="shared" si="32"/>
        <v>2.9126213592233011E-2</v>
      </c>
      <c r="K51" s="39">
        <v>176</v>
      </c>
      <c r="L51" s="40">
        <f t="shared" si="22"/>
        <v>0.57328990228013033</v>
      </c>
      <c r="M51" s="39">
        <v>127</v>
      </c>
      <c r="N51" s="40">
        <f t="shared" si="23"/>
        <v>0.41368078175895767</v>
      </c>
      <c r="O51" s="39">
        <v>265</v>
      </c>
      <c r="P51" s="39">
        <v>265</v>
      </c>
      <c r="Q51" s="39">
        <v>161</v>
      </c>
      <c r="R51" s="40">
        <f t="shared" si="24"/>
        <v>0.60754716981132073</v>
      </c>
      <c r="S51" s="39">
        <v>324</v>
      </c>
      <c r="T51" s="40">
        <f t="shared" si="26"/>
        <v>0.78640776699029125</v>
      </c>
      <c r="U51" s="39">
        <v>4</v>
      </c>
      <c r="V51" s="40">
        <f t="shared" si="27"/>
        <v>9.7087378640776691E-3</v>
      </c>
      <c r="W51" s="39">
        <v>84</v>
      </c>
      <c r="X51" s="40">
        <f t="shared" si="28"/>
        <v>0.20388349514563106</v>
      </c>
      <c r="Y51" s="39">
        <v>0</v>
      </c>
      <c r="Z51" s="40">
        <f t="shared" si="29"/>
        <v>0</v>
      </c>
      <c r="AA51" s="39">
        <v>0</v>
      </c>
      <c r="AB51" s="41">
        <f t="shared" si="33"/>
        <v>0</v>
      </c>
      <c r="AC51" s="39">
        <f>VLOOKUP(A51,Sheet3!A:R,18,FALSE)</f>
        <v>148</v>
      </c>
      <c r="AD51" s="47">
        <f t="shared" si="20"/>
        <v>0.55849056603773584</v>
      </c>
    </row>
    <row r="52" spans="1:30" s="8" customFormat="1" x14ac:dyDescent="0.35">
      <c r="A52" s="38" t="s">
        <v>100</v>
      </c>
      <c r="B52" s="78" t="s">
        <v>341</v>
      </c>
      <c r="C52" s="43" t="s">
        <v>97</v>
      </c>
      <c r="D52" s="38" t="s">
        <v>73</v>
      </c>
      <c r="E52" s="38" t="s">
        <v>31</v>
      </c>
      <c r="F52" s="39">
        <v>533</v>
      </c>
      <c r="G52" s="39">
        <v>343</v>
      </c>
      <c r="H52" s="40">
        <f t="shared" si="31"/>
        <v>0.64352720450281431</v>
      </c>
      <c r="I52" s="39">
        <v>53</v>
      </c>
      <c r="J52" s="40">
        <f t="shared" si="32"/>
        <v>9.9437148217636023E-2</v>
      </c>
      <c r="K52" s="39">
        <v>247</v>
      </c>
      <c r="L52" s="40">
        <f t="shared" si="22"/>
        <v>0.72011661807580174</v>
      </c>
      <c r="M52" s="39">
        <v>121</v>
      </c>
      <c r="N52" s="40">
        <f t="shared" si="23"/>
        <v>0.35276967930029157</v>
      </c>
      <c r="O52" s="39">
        <v>226</v>
      </c>
      <c r="P52" s="39">
        <v>438</v>
      </c>
      <c r="Q52" s="39">
        <v>245</v>
      </c>
      <c r="R52" s="40">
        <f t="shared" si="24"/>
        <v>0.55936073059360736</v>
      </c>
      <c r="S52" s="39">
        <v>343</v>
      </c>
      <c r="T52" s="40">
        <f t="shared" si="26"/>
        <v>0.64352720450281431</v>
      </c>
      <c r="U52" s="44"/>
      <c r="V52" s="40">
        <f t="shared" si="27"/>
        <v>0</v>
      </c>
      <c r="W52" s="39">
        <v>168</v>
      </c>
      <c r="X52" s="40">
        <f t="shared" si="28"/>
        <v>0.3151969981238274</v>
      </c>
      <c r="Y52" s="39">
        <v>0</v>
      </c>
      <c r="Z52" s="40">
        <f t="shared" si="29"/>
        <v>0</v>
      </c>
      <c r="AA52" s="39">
        <v>22</v>
      </c>
      <c r="AB52" s="41">
        <f t="shared" si="33"/>
        <v>4.1275797373358347E-2</v>
      </c>
      <c r="AC52" s="39">
        <f>VLOOKUP(A52,Sheet3!A:R,18,FALSE)</f>
        <v>178</v>
      </c>
      <c r="AD52" s="47">
        <f t="shared" si="20"/>
        <v>0.78761061946902655</v>
      </c>
    </row>
    <row r="53" spans="1:30" s="8" customFormat="1" x14ac:dyDescent="0.35">
      <c r="A53" s="48" t="s">
        <v>101</v>
      </c>
      <c r="B53" s="80" t="s">
        <v>342</v>
      </c>
      <c r="C53" s="43" t="s">
        <v>97</v>
      </c>
      <c r="D53" s="43" t="s">
        <v>73</v>
      </c>
      <c r="E53" s="43" t="s">
        <v>31</v>
      </c>
      <c r="F53" s="39">
        <v>357</v>
      </c>
      <c r="G53" s="44">
        <v>172</v>
      </c>
      <c r="H53" s="40">
        <f t="shared" si="31"/>
        <v>0.48179271708683474</v>
      </c>
      <c r="I53" s="39">
        <v>27</v>
      </c>
      <c r="J53" s="40">
        <f t="shared" si="32"/>
        <v>7.5630252100840331E-2</v>
      </c>
      <c r="K53" s="44" t="s">
        <v>39</v>
      </c>
      <c r="L53" s="40" t="s">
        <v>40</v>
      </c>
      <c r="M53" s="44" t="s">
        <v>39</v>
      </c>
      <c r="N53" s="40" t="s">
        <v>40</v>
      </c>
      <c r="O53" s="39">
        <v>71</v>
      </c>
      <c r="P53" s="39">
        <v>71</v>
      </c>
      <c r="Q53" s="39">
        <v>66</v>
      </c>
      <c r="R53" s="40">
        <f t="shared" si="24"/>
        <v>0.92957746478873238</v>
      </c>
      <c r="S53" s="39">
        <v>280</v>
      </c>
      <c r="T53" s="40">
        <f t="shared" si="26"/>
        <v>0.78431372549019607</v>
      </c>
      <c r="U53" s="39">
        <v>6</v>
      </c>
      <c r="V53" s="40">
        <f t="shared" si="27"/>
        <v>1.680672268907563E-2</v>
      </c>
      <c r="W53" s="39">
        <v>71</v>
      </c>
      <c r="X53" s="40">
        <f t="shared" si="28"/>
        <v>0.19887955182072828</v>
      </c>
      <c r="Y53" s="39">
        <v>0</v>
      </c>
      <c r="Z53" s="40">
        <f t="shared" si="29"/>
        <v>0</v>
      </c>
      <c r="AA53" s="39">
        <v>0</v>
      </c>
      <c r="AB53" s="41">
        <f t="shared" si="33"/>
        <v>0</v>
      </c>
      <c r="AC53" s="39">
        <f>VLOOKUP(A53,Sheet3!A:R,18,FALSE)</f>
        <v>38</v>
      </c>
      <c r="AD53" s="47">
        <f t="shared" si="20"/>
        <v>0.53521126760563376</v>
      </c>
    </row>
    <row r="54" spans="1:30" s="8" customFormat="1" x14ac:dyDescent="0.35">
      <c r="A54" s="42" t="s">
        <v>308</v>
      </c>
      <c r="B54" s="80" t="s">
        <v>343</v>
      </c>
      <c r="C54" s="43" t="s">
        <v>102</v>
      </c>
      <c r="D54" s="46" t="s">
        <v>103</v>
      </c>
      <c r="E54" s="43" t="s">
        <v>31</v>
      </c>
      <c r="F54" s="50">
        <v>710</v>
      </c>
      <c r="G54" s="50">
        <v>710</v>
      </c>
      <c r="H54" s="51">
        <f t="shared" si="31"/>
        <v>1</v>
      </c>
      <c r="I54" s="50">
        <v>98</v>
      </c>
      <c r="J54" s="51">
        <f t="shared" si="32"/>
        <v>0.13802816901408452</v>
      </c>
      <c r="K54" s="50">
        <v>271</v>
      </c>
      <c r="L54" s="51">
        <f>K54/G54</f>
        <v>0.38169014084507041</v>
      </c>
      <c r="M54" s="50">
        <v>156</v>
      </c>
      <c r="N54" s="51">
        <f>M54/G54</f>
        <v>0.21971830985915494</v>
      </c>
      <c r="O54" s="50">
        <v>505</v>
      </c>
      <c r="P54" s="50">
        <v>0</v>
      </c>
      <c r="Q54" s="50">
        <v>0</v>
      </c>
      <c r="R54" s="51" t="s">
        <v>104</v>
      </c>
      <c r="S54" s="50">
        <v>443</v>
      </c>
      <c r="T54" s="51">
        <f t="shared" si="26"/>
        <v>0.62394366197183093</v>
      </c>
      <c r="U54" s="50">
        <v>37</v>
      </c>
      <c r="V54" s="51">
        <f t="shared" si="27"/>
        <v>5.2112676056338028E-2</v>
      </c>
      <c r="W54" s="50">
        <v>182</v>
      </c>
      <c r="X54" s="51">
        <f t="shared" si="28"/>
        <v>0.25633802816901408</v>
      </c>
      <c r="Y54" s="50">
        <v>0</v>
      </c>
      <c r="Z54" s="51">
        <f t="shared" si="29"/>
        <v>0</v>
      </c>
      <c r="AA54" s="50">
        <v>48</v>
      </c>
      <c r="AB54" s="41">
        <f t="shared" si="33"/>
        <v>6.7605633802816895E-2</v>
      </c>
      <c r="AC54" s="50" t="e">
        <f>VLOOKUP(A54,Sheet3!A:R,18,FALSE)</f>
        <v>#N/A</v>
      </c>
      <c r="AD54" s="52" t="e">
        <f t="shared" si="20"/>
        <v>#N/A</v>
      </c>
    </row>
    <row r="55" spans="1:30" s="8" customFormat="1" x14ac:dyDescent="0.35">
      <c r="A55" s="48" t="s">
        <v>105</v>
      </c>
      <c r="B55" s="80" t="s">
        <v>344</v>
      </c>
      <c r="C55" s="43" t="s">
        <v>102</v>
      </c>
      <c r="D55" s="38" t="s">
        <v>103</v>
      </c>
      <c r="E55" s="38" t="s">
        <v>31</v>
      </c>
      <c r="F55" s="39">
        <v>950</v>
      </c>
      <c r="G55" s="39">
        <v>603</v>
      </c>
      <c r="H55" s="40">
        <f t="shared" si="31"/>
        <v>0.63473684210526315</v>
      </c>
      <c r="I55" s="39">
        <v>45</v>
      </c>
      <c r="J55" s="40">
        <f t="shared" si="32"/>
        <v>4.736842105263158E-2</v>
      </c>
      <c r="K55" s="39">
        <v>334</v>
      </c>
      <c r="L55" s="40">
        <f>K55/G55</f>
        <v>0.55389718076285244</v>
      </c>
      <c r="M55" s="39">
        <v>199</v>
      </c>
      <c r="N55" s="40">
        <f>M55/G55</f>
        <v>0.33001658374792703</v>
      </c>
      <c r="O55" s="39">
        <v>432</v>
      </c>
      <c r="P55" s="39">
        <v>264</v>
      </c>
      <c r="Q55" s="39">
        <v>248</v>
      </c>
      <c r="R55" s="40">
        <f>Q55/P55</f>
        <v>0.93939393939393945</v>
      </c>
      <c r="S55" s="39">
        <v>565</v>
      </c>
      <c r="T55" s="40">
        <f t="shared" si="26"/>
        <v>0.59473684210526312</v>
      </c>
      <c r="U55" s="39">
        <v>221</v>
      </c>
      <c r="V55" s="40">
        <f t="shared" si="27"/>
        <v>0.23263157894736841</v>
      </c>
      <c r="W55" s="39">
        <v>53</v>
      </c>
      <c r="X55" s="40">
        <f t="shared" si="28"/>
        <v>5.5789473684210528E-2</v>
      </c>
      <c r="Y55" s="39">
        <v>22</v>
      </c>
      <c r="Z55" s="40">
        <f t="shared" si="29"/>
        <v>2.3157894736842106E-2</v>
      </c>
      <c r="AA55" s="39">
        <v>1</v>
      </c>
      <c r="AB55" s="41">
        <f t="shared" si="33"/>
        <v>1.0526315789473684E-3</v>
      </c>
      <c r="AC55" s="39">
        <f>VLOOKUP(A55,Sheet3!A:R,18,FALSE)</f>
        <v>116</v>
      </c>
      <c r="AD55" s="47">
        <f t="shared" si="20"/>
        <v>0.26851851851851855</v>
      </c>
    </row>
    <row r="56" spans="1:30" s="8" customFormat="1" x14ac:dyDescent="0.35">
      <c r="A56" s="46" t="s">
        <v>106</v>
      </c>
      <c r="B56" s="80" t="s">
        <v>344</v>
      </c>
      <c r="C56" s="43" t="s">
        <v>102</v>
      </c>
      <c r="D56" s="38" t="s">
        <v>103</v>
      </c>
      <c r="E56" s="38" t="s">
        <v>31</v>
      </c>
      <c r="F56" s="39">
        <v>1873</v>
      </c>
      <c r="G56" s="39">
        <v>850</v>
      </c>
      <c r="H56" s="40">
        <f t="shared" si="31"/>
        <v>0.45381740523224773</v>
      </c>
      <c r="I56" s="39">
        <v>76</v>
      </c>
      <c r="J56" s="40">
        <f t="shared" si="32"/>
        <v>4.0576615056059799E-2</v>
      </c>
      <c r="K56" s="39">
        <v>611</v>
      </c>
      <c r="L56" s="40">
        <f>K56/G56</f>
        <v>0.71882352941176475</v>
      </c>
      <c r="M56" s="39">
        <v>406</v>
      </c>
      <c r="N56" s="40">
        <f>M56/G56</f>
        <v>0.47764705882352942</v>
      </c>
      <c r="O56" s="39">
        <v>677</v>
      </c>
      <c r="P56" s="39">
        <v>612</v>
      </c>
      <c r="Q56" s="39">
        <v>552</v>
      </c>
      <c r="R56" s="40">
        <f>Q56/P56</f>
        <v>0.90196078431372551</v>
      </c>
      <c r="S56" s="39">
        <v>1291</v>
      </c>
      <c r="T56" s="40">
        <f t="shared" si="26"/>
        <v>0.68926855312333157</v>
      </c>
      <c r="U56" s="39">
        <v>289</v>
      </c>
      <c r="V56" s="40">
        <f t="shared" si="27"/>
        <v>0.15429791777896423</v>
      </c>
      <c r="W56" s="39">
        <v>271</v>
      </c>
      <c r="X56" s="40">
        <f t="shared" si="28"/>
        <v>0.14468766684463427</v>
      </c>
      <c r="Y56" s="39">
        <v>9</v>
      </c>
      <c r="Z56" s="40">
        <f t="shared" si="29"/>
        <v>4.8051254671649763E-3</v>
      </c>
      <c r="AA56" s="39">
        <v>0</v>
      </c>
      <c r="AB56" s="41">
        <f t="shared" si="33"/>
        <v>0</v>
      </c>
      <c r="AC56" s="39">
        <f>VLOOKUP(A56,Sheet3!A:R,18,FALSE)</f>
        <v>366</v>
      </c>
      <c r="AD56" s="47">
        <f t="shared" si="20"/>
        <v>0.54062038404726731</v>
      </c>
    </row>
    <row r="57" spans="1:30" s="8" customFormat="1" x14ac:dyDescent="0.35">
      <c r="A57" s="48" t="s">
        <v>107</v>
      </c>
      <c r="B57" s="80" t="s">
        <v>345</v>
      </c>
      <c r="C57" s="45" t="s">
        <v>108</v>
      </c>
      <c r="D57" s="38" t="s">
        <v>103</v>
      </c>
      <c r="E57" s="38" t="s">
        <v>31</v>
      </c>
      <c r="F57" s="39">
        <v>1943</v>
      </c>
      <c r="G57" s="39">
        <v>413</v>
      </c>
      <c r="H57" s="40">
        <f t="shared" si="31"/>
        <v>0.2125579001544004</v>
      </c>
      <c r="I57" s="44" t="s">
        <v>39</v>
      </c>
      <c r="J57" s="40" t="s">
        <v>40</v>
      </c>
      <c r="K57" s="44" t="s">
        <v>39</v>
      </c>
      <c r="L57" s="40" t="s">
        <v>40</v>
      </c>
      <c r="M57" s="44" t="s">
        <v>39</v>
      </c>
      <c r="N57" s="40" t="s">
        <v>40</v>
      </c>
      <c r="O57" s="44" t="s">
        <v>39</v>
      </c>
      <c r="P57" s="44" t="s">
        <v>39</v>
      </c>
      <c r="Q57" s="44" t="s">
        <v>39</v>
      </c>
      <c r="R57" s="40" t="s">
        <v>40</v>
      </c>
      <c r="S57" s="39">
        <v>1754</v>
      </c>
      <c r="T57" s="40">
        <f t="shared" si="26"/>
        <v>0.90272774060730832</v>
      </c>
      <c r="U57" s="39">
        <v>124</v>
      </c>
      <c r="V57" s="40">
        <f t="shared" si="27"/>
        <v>6.3818836850231597E-2</v>
      </c>
      <c r="W57" s="39">
        <v>58</v>
      </c>
      <c r="X57" s="40">
        <f t="shared" si="28"/>
        <v>2.9850746268656716E-2</v>
      </c>
      <c r="Y57" s="44" t="s">
        <v>39</v>
      </c>
      <c r="Z57" s="40" t="s">
        <v>40</v>
      </c>
      <c r="AA57" s="44" t="s">
        <v>39</v>
      </c>
      <c r="AB57" s="44" t="s">
        <v>40</v>
      </c>
      <c r="AC57" s="39">
        <f>VLOOKUP(A57,Sheet3!A:R,18,FALSE)</f>
        <v>200</v>
      </c>
      <c r="AD57" s="47" t="s">
        <v>40</v>
      </c>
    </row>
    <row r="58" spans="1:30" s="8" customFormat="1" x14ac:dyDescent="0.35">
      <c r="A58" s="48" t="s">
        <v>109</v>
      </c>
      <c r="B58" s="78" t="s">
        <v>346</v>
      </c>
      <c r="C58" s="43" t="s">
        <v>108</v>
      </c>
      <c r="D58" s="38" t="s">
        <v>103</v>
      </c>
      <c r="E58" s="38" t="s">
        <v>31</v>
      </c>
      <c r="F58" s="39">
        <v>690</v>
      </c>
      <c r="G58" s="39">
        <v>110</v>
      </c>
      <c r="H58" s="40">
        <f t="shared" si="31"/>
        <v>0.15942028985507245</v>
      </c>
      <c r="I58" s="39">
        <v>148</v>
      </c>
      <c r="J58" s="40">
        <f>I58/F58</f>
        <v>0.2144927536231884</v>
      </c>
      <c r="K58" s="39">
        <v>95</v>
      </c>
      <c r="L58" s="40">
        <f t="shared" ref="L58:L66" si="34">K58/G58</f>
        <v>0.86363636363636365</v>
      </c>
      <c r="M58" s="39">
        <v>58</v>
      </c>
      <c r="N58" s="40">
        <f t="shared" ref="N58:N67" si="35">M58/G58</f>
        <v>0.52727272727272723</v>
      </c>
      <c r="O58" s="39">
        <v>108</v>
      </c>
      <c r="P58" s="39">
        <v>108</v>
      </c>
      <c r="Q58" s="39">
        <v>59</v>
      </c>
      <c r="R58" s="40">
        <f>Q58/P58</f>
        <v>0.54629629629629628</v>
      </c>
      <c r="S58" s="39">
        <v>482</v>
      </c>
      <c r="T58" s="40">
        <f t="shared" si="26"/>
        <v>0.6985507246376812</v>
      </c>
      <c r="U58" s="39">
        <v>122</v>
      </c>
      <c r="V58" s="40">
        <f t="shared" si="27"/>
        <v>0.17681159420289855</v>
      </c>
      <c r="W58" s="39">
        <v>67</v>
      </c>
      <c r="X58" s="40">
        <f t="shared" si="28"/>
        <v>9.7101449275362323E-2</v>
      </c>
      <c r="Y58" s="39">
        <v>11</v>
      </c>
      <c r="Z58" s="40">
        <f t="shared" ref="Z58:Z71" si="36">Y58/F58</f>
        <v>1.5942028985507246E-2</v>
      </c>
      <c r="AA58" s="39">
        <v>9</v>
      </c>
      <c r="AB58" s="41">
        <f t="shared" ref="AB58:AB70" si="37">(AA58/F58)</f>
        <v>1.3043478260869565E-2</v>
      </c>
      <c r="AC58" s="39">
        <f>VLOOKUP(A58,Sheet3!A:R,18,FALSE)</f>
        <v>80</v>
      </c>
      <c r="AD58" s="47">
        <f>AC58/O58</f>
        <v>0.7407407407407407</v>
      </c>
    </row>
    <row r="59" spans="1:30" s="8" customFormat="1" x14ac:dyDescent="0.35">
      <c r="A59" s="38" t="s">
        <v>110</v>
      </c>
      <c r="B59" s="78" t="s">
        <v>346</v>
      </c>
      <c r="C59" s="43" t="s">
        <v>108</v>
      </c>
      <c r="D59" s="38" t="s">
        <v>103</v>
      </c>
      <c r="E59" s="38" t="s">
        <v>31</v>
      </c>
      <c r="F59" s="39">
        <v>725</v>
      </c>
      <c r="G59" s="39">
        <v>450</v>
      </c>
      <c r="H59" s="40">
        <f t="shared" si="31"/>
        <v>0.62068965517241381</v>
      </c>
      <c r="I59" s="44" t="s">
        <v>39</v>
      </c>
      <c r="J59" s="40" t="s">
        <v>40</v>
      </c>
      <c r="K59" s="39">
        <v>258</v>
      </c>
      <c r="L59" s="40">
        <f t="shared" si="34"/>
        <v>0.57333333333333336</v>
      </c>
      <c r="M59" s="39">
        <v>171</v>
      </c>
      <c r="N59" s="40">
        <f t="shared" si="35"/>
        <v>0.38</v>
      </c>
      <c r="O59" s="39">
        <v>168</v>
      </c>
      <c r="P59" s="39">
        <v>168</v>
      </c>
      <c r="Q59" s="39">
        <v>166</v>
      </c>
      <c r="R59" s="40">
        <f>Q59/P59</f>
        <v>0.98809523809523814</v>
      </c>
      <c r="S59" s="39">
        <v>253</v>
      </c>
      <c r="T59" s="40">
        <f t="shared" si="26"/>
        <v>0.34896551724137931</v>
      </c>
      <c r="U59" s="39">
        <v>30</v>
      </c>
      <c r="V59" s="40">
        <f t="shared" si="27"/>
        <v>4.1379310344827586E-2</v>
      </c>
      <c r="W59" s="39">
        <v>436</v>
      </c>
      <c r="X59" s="40">
        <f t="shared" si="28"/>
        <v>0.60137931034482761</v>
      </c>
      <c r="Y59" s="39">
        <v>0</v>
      </c>
      <c r="Z59" s="40">
        <f t="shared" si="36"/>
        <v>0</v>
      </c>
      <c r="AA59" s="39">
        <v>6</v>
      </c>
      <c r="AB59" s="41">
        <f t="shared" si="37"/>
        <v>8.2758620689655175E-3</v>
      </c>
      <c r="AC59" s="39">
        <f>VLOOKUP(A59,Sheet3!A:R,18,FALSE)</f>
        <v>164</v>
      </c>
      <c r="AD59" s="47">
        <f>AC59/O59</f>
        <v>0.97619047619047616</v>
      </c>
    </row>
    <row r="60" spans="1:30" s="8" customFormat="1" x14ac:dyDescent="0.35">
      <c r="A60" s="42" t="s">
        <v>111</v>
      </c>
      <c r="B60" s="78" t="s">
        <v>347</v>
      </c>
      <c r="C60" s="38" t="s">
        <v>112</v>
      </c>
      <c r="D60" s="43" t="s">
        <v>103</v>
      </c>
      <c r="E60" s="38" t="s">
        <v>31</v>
      </c>
      <c r="F60" s="39">
        <v>372</v>
      </c>
      <c r="G60" s="39">
        <v>129</v>
      </c>
      <c r="H60" s="40">
        <f t="shared" si="31"/>
        <v>0.34677419354838712</v>
      </c>
      <c r="I60" s="39">
        <v>14</v>
      </c>
      <c r="J60" s="40">
        <f t="shared" ref="J60:J67" si="38">I60/F60</f>
        <v>3.7634408602150539E-2</v>
      </c>
      <c r="K60" s="39">
        <v>129</v>
      </c>
      <c r="L60" s="40">
        <f t="shared" si="34"/>
        <v>1</v>
      </c>
      <c r="M60" s="39">
        <v>85</v>
      </c>
      <c r="N60" s="40">
        <f t="shared" si="35"/>
        <v>0.65891472868217049</v>
      </c>
      <c r="O60" s="39">
        <v>102</v>
      </c>
      <c r="P60" s="39">
        <v>102</v>
      </c>
      <c r="Q60" s="39">
        <v>31</v>
      </c>
      <c r="R60" s="40">
        <f>Q60/P60</f>
        <v>0.30392156862745096</v>
      </c>
      <c r="S60" s="39">
        <v>234</v>
      </c>
      <c r="T60" s="40">
        <f t="shared" si="26"/>
        <v>0.62903225806451613</v>
      </c>
      <c r="U60" s="39">
        <v>138</v>
      </c>
      <c r="V60" s="40">
        <f t="shared" si="27"/>
        <v>0.37096774193548387</v>
      </c>
      <c r="W60" s="39">
        <v>0</v>
      </c>
      <c r="X60" s="40">
        <f t="shared" si="28"/>
        <v>0</v>
      </c>
      <c r="Y60" s="39">
        <v>0</v>
      </c>
      <c r="Z60" s="40">
        <f t="shared" si="36"/>
        <v>0</v>
      </c>
      <c r="AA60" s="39">
        <v>0</v>
      </c>
      <c r="AB60" s="41">
        <f t="shared" si="37"/>
        <v>0</v>
      </c>
      <c r="AC60" s="39">
        <f>VLOOKUP(A60,Sheet3!A:R,18,FALSE)</f>
        <v>25</v>
      </c>
      <c r="AD60" s="47">
        <f>AC60/O60</f>
        <v>0.24509803921568626</v>
      </c>
    </row>
    <row r="61" spans="1:30" s="8" customFormat="1" x14ac:dyDescent="0.35">
      <c r="A61" s="46" t="s">
        <v>113</v>
      </c>
      <c r="B61" s="78" t="s">
        <v>348</v>
      </c>
      <c r="C61" s="43" t="s">
        <v>114</v>
      </c>
      <c r="D61" s="38" t="s">
        <v>103</v>
      </c>
      <c r="E61" s="38" t="s">
        <v>31</v>
      </c>
      <c r="F61" s="39">
        <v>556</v>
      </c>
      <c r="G61" s="39">
        <v>128</v>
      </c>
      <c r="H61" s="40">
        <f t="shared" si="31"/>
        <v>0.23021582733812951</v>
      </c>
      <c r="I61" s="39">
        <v>3</v>
      </c>
      <c r="J61" s="40">
        <f t="shared" si="38"/>
        <v>5.3956834532374104E-3</v>
      </c>
      <c r="K61" s="39">
        <v>111</v>
      </c>
      <c r="L61" s="40">
        <f t="shared" si="34"/>
        <v>0.8671875</v>
      </c>
      <c r="M61" s="39">
        <v>73</v>
      </c>
      <c r="N61" s="40">
        <f t="shared" si="35"/>
        <v>0.5703125</v>
      </c>
      <c r="O61" s="39">
        <v>80</v>
      </c>
      <c r="P61" s="39">
        <v>80</v>
      </c>
      <c r="Q61" s="39">
        <v>52</v>
      </c>
      <c r="R61" s="40">
        <f>Q61/P61</f>
        <v>0.65</v>
      </c>
      <c r="S61" s="39">
        <v>401</v>
      </c>
      <c r="T61" s="40">
        <f t="shared" si="26"/>
        <v>0.72122302158273377</v>
      </c>
      <c r="U61" s="39">
        <v>0</v>
      </c>
      <c r="V61" s="40">
        <f t="shared" si="27"/>
        <v>0</v>
      </c>
      <c r="W61" s="39">
        <v>155</v>
      </c>
      <c r="X61" s="40">
        <f t="shared" si="28"/>
        <v>0.27877697841726617</v>
      </c>
      <c r="Y61" s="39">
        <v>0</v>
      </c>
      <c r="Z61" s="40">
        <f t="shared" si="36"/>
        <v>0</v>
      </c>
      <c r="AA61" s="39">
        <v>0</v>
      </c>
      <c r="AB61" s="41">
        <f t="shared" si="37"/>
        <v>0</v>
      </c>
      <c r="AC61" s="39" t="e">
        <f>VLOOKUP(A61,Sheet3!A:R,18,FALSE)</f>
        <v>#N/A</v>
      </c>
      <c r="AD61" s="47" t="e">
        <f>AC61/O61</f>
        <v>#N/A</v>
      </c>
    </row>
    <row r="62" spans="1:30" s="8" customFormat="1" x14ac:dyDescent="0.35">
      <c r="A62" s="38" t="s">
        <v>115</v>
      </c>
      <c r="B62" s="84" t="s">
        <v>349</v>
      </c>
      <c r="C62" s="43" t="s">
        <v>116</v>
      </c>
      <c r="D62" s="38" t="s">
        <v>103</v>
      </c>
      <c r="E62" s="38" t="s">
        <v>31</v>
      </c>
      <c r="F62" s="39">
        <v>343</v>
      </c>
      <c r="G62" s="39">
        <v>128</v>
      </c>
      <c r="H62" s="40">
        <f t="shared" si="31"/>
        <v>0.37317784256559766</v>
      </c>
      <c r="I62" s="39">
        <v>22</v>
      </c>
      <c r="J62" s="40">
        <f t="shared" si="38"/>
        <v>6.4139941690962099E-2</v>
      </c>
      <c r="K62" s="39">
        <v>63</v>
      </c>
      <c r="L62" s="40">
        <f t="shared" si="34"/>
        <v>0.4921875</v>
      </c>
      <c r="M62" s="39">
        <v>43</v>
      </c>
      <c r="N62" s="40">
        <f t="shared" si="35"/>
        <v>0.3359375</v>
      </c>
      <c r="O62" s="39">
        <v>93</v>
      </c>
      <c r="P62" s="39">
        <v>71</v>
      </c>
      <c r="Q62" s="39">
        <v>66</v>
      </c>
      <c r="R62" s="40">
        <f>Q62/P62</f>
        <v>0.92957746478873238</v>
      </c>
      <c r="S62" s="39">
        <v>197</v>
      </c>
      <c r="T62" s="40">
        <f t="shared" si="26"/>
        <v>0.57434402332361512</v>
      </c>
      <c r="U62" s="39">
        <v>5</v>
      </c>
      <c r="V62" s="40">
        <f t="shared" si="27"/>
        <v>1.4577259475218658E-2</v>
      </c>
      <c r="W62" s="39">
        <v>141</v>
      </c>
      <c r="X62" s="40">
        <f t="shared" si="28"/>
        <v>0.41107871720116618</v>
      </c>
      <c r="Y62" s="39">
        <v>0</v>
      </c>
      <c r="Z62" s="40">
        <f t="shared" si="36"/>
        <v>0</v>
      </c>
      <c r="AA62" s="39">
        <v>0</v>
      </c>
      <c r="AB62" s="41">
        <f t="shared" si="37"/>
        <v>0</v>
      </c>
      <c r="AC62" s="39">
        <f>VLOOKUP(A62,Sheet3!A:R,18,FALSE)</f>
        <v>64</v>
      </c>
      <c r="AD62" s="47">
        <f>AC62/O62</f>
        <v>0.68817204301075274</v>
      </c>
    </row>
    <row r="63" spans="1:30" s="8" customFormat="1" x14ac:dyDescent="0.35">
      <c r="A63" s="38" t="s">
        <v>117</v>
      </c>
      <c r="B63" s="78" t="s">
        <v>350</v>
      </c>
      <c r="C63" s="43" t="s">
        <v>116</v>
      </c>
      <c r="D63" s="38" t="s">
        <v>103</v>
      </c>
      <c r="E63" s="38" t="s">
        <v>31</v>
      </c>
      <c r="F63" s="39">
        <v>716</v>
      </c>
      <c r="G63" s="39">
        <v>501</v>
      </c>
      <c r="H63" s="40">
        <f t="shared" si="31"/>
        <v>0.69972067039106145</v>
      </c>
      <c r="I63" s="39">
        <v>104</v>
      </c>
      <c r="J63" s="40">
        <f t="shared" si="38"/>
        <v>0.14525139664804471</v>
      </c>
      <c r="K63" s="39">
        <v>298</v>
      </c>
      <c r="L63" s="40">
        <f t="shared" si="34"/>
        <v>0.59481037924151692</v>
      </c>
      <c r="M63" s="39">
        <v>198</v>
      </c>
      <c r="N63" s="40">
        <f t="shared" si="35"/>
        <v>0.39520958083832336</v>
      </c>
      <c r="O63" s="44" t="s">
        <v>39</v>
      </c>
      <c r="P63" s="44" t="s">
        <v>39</v>
      </c>
      <c r="Q63" s="44" t="s">
        <v>39</v>
      </c>
      <c r="R63" s="40" t="s">
        <v>40</v>
      </c>
      <c r="S63" s="39">
        <v>275</v>
      </c>
      <c r="T63" s="40">
        <f t="shared" si="26"/>
        <v>0.38407821229050282</v>
      </c>
      <c r="U63" s="39">
        <v>232</v>
      </c>
      <c r="V63" s="40">
        <f t="shared" si="27"/>
        <v>0.32402234636871508</v>
      </c>
      <c r="W63" s="39">
        <v>177</v>
      </c>
      <c r="X63" s="40">
        <f t="shared" si="28"/>
        <v>0.24720670391061453</v>
      </c>
      <c r="Y63" s="39">
        <v>0</v>
      </c>
      <c r="Z63" s="40">
        <f t="shared" si="36"/>
        <v>0</v>
      </c>
      <c r="AA63" s="39">
        <v>32</v>
      </c>
      <c r="AB63" s="41">
        <f t="shared" si="37"/>
        <v>4.4692737430167599E-2</v>
      </c>
      <c r="AC63" s="39">
        <f>VLOOKUP(A63,Sheet3!A:R,18,FALSE)</f>
        <v>181</v>
      </c>
      <c r="AD63" s="47" t="s">
        <v>40</v>
      </c>
    </row>
    <row r="64" spans="1:30" s="8" customFormat="1" x14ac:dyDescent="0.35">
      <c r="A64" s="48" t="s">
        <v>118</v>
      </c>
      <c r="B64" s="78" t="s">
        <v>351</v>
      </c>
      <c r="C64" s="43" t="s">
        <v>119</v>
      </c>
      <c r="D64" s="38" t="s">
        <v>103</v>
      </c>
      <c r="E64" s="38" t="s">
        <v>31</v>
      </c>
      <c r="F64" s="39">
        <v>929</v>
      </c>
      <c r="G64" s="39">
        <v>372</v>
      </c>
      <c r="H64" s="40">
        <f t="shared" si="31"/>
        <v>0.40043057050592035</v>
      </c>
      <c r="I64" s="39">
        <v>139</v>
      </c>
      <c r="J64" s="40">
        <f t="shared" si="38"/>
        <v>0.1496232508073197</v>
      </c>
      <c r="K64" s="39">
        <v>324</v>
      </c>
      <c r="L64" s="40">
        <f t="shared" si="34"/>
        <v>0.87096774193548387</v>
      </c>
      <c r="M64" s="39">
        <v>213</v>
      </c>
      <c r="N64" s="40">
        <f t="shared" si="35"/>
        <v>0.57258064516129037</v>
      </c>
      <c r="O64" s="39">
        <v>313</v>
      </c>
      <c r="P64" s="39">
        <v>313</v>
      </c>
      <c r="Q64" s="39">
        <v>260</v>
      </c>
      <c r="R64" s="40">
        <f>Q64/P64</f>
        <v>0.83067092651757191</v>
      </c>
      <c r="S64" s="39">
        <v>499</v>
      </c>
      <c r="T64" s="40">
        <f t="shared" si="26"/>
        <v>0.53713670613562969</v>
      </c>
      <c r="U64" s="39">
        <v>106</v>
      </c>
      <c r="V64" s="40">
        <f t="shared" si="27"/>
        <v>0.11410118406889128</v>
      </c>
      <c r="W64" s="39">
        <v>300</v>
      </c>
      <c r="X64" s="40">
        <f t="shared" si="28"/>
        <v>0.32292787944025836</v>
      </c>
      <c r="Y64" s="39">
        <v>33</v>
      </c>
      <c r="Z64" s="40">
        <f t="shared" si="36"/>
        <v>3.5522066738428421E-2</v>
      </c>
      <c r="AA64" s="39">
        <v>0</v>
      </c>
      <c r="AB64" s="53">
        <f t="shared" si="37"/>
        <v>0</v>
      </c>
      <c r="AC64" s="39">
        <f>VLOOKUP(A64,Sheet3!A:R,18,FALSE)</f>
        <v>232</v>
      </c>
      <c r="AD64" s="47">
        <f t="shared" ref="AD64:AD74" si="39">AC64/O64</f>
        <v>0.74121405750798719</v>
      </c>
    </row>
    <row r="65" spans="1:30" s="8" customFormat="1" x14ac:dyDescent="0.35">
      <c r="A65" s="46" t="s">
        <v>120</v>
      </c>
      <c r="B65" s="78" t="s">
        <v>352</v>
      </c>
      <c r="C65" s="43" t="s">
        <v>121</v>
      </c>
      <c r="D65" s="43" t="s">
        <v>103</v>
      </c>
      <c r="E65" s="38" t="s">
        <v>31</v>
      </c>
      <c r="F65" s="39">
        <v>1168</v>
      </c>
      <c r="G65" s="39">
        <v>1106</v>
      </c>
      <c r="H65" s="40">
        <f t="shared" si="31"/>
        <v>0.94691780821917804</v>
      </c>
      <c r="I65" s="39">
        <v>97</v>
      </c>
      <c r="J65" s="40">
        <f t="shared" si="38"/>
        <v>8.3047945205479451E-2</v>
      </c>
      <c r="K65" s="39">
        <v>421</v>
      </c>
      <c r="L65" s="40">
        <f t="shared" si="34"/>
        <v>0.3806509945750452</v>
      </c>
      <c r="M65" s="39">
        <v>290</v>
      </c>
      <c r="N65" s="40">
        <f t="shared" si="35"/>
        <v>0.26220614828209765</v>
      </c>
      <c r="O65" s="39">
        <v>703</v>
      </c>
      <c r="P65" s="39">
        <v>568</v>
      </c>
      <c r="Q65" s="39">
        <v>516</v>
      </c>
      <c r="R65" s="40">
        <f>Q65/P65</f>
        <v>0.90845070422535212</v>
      </c>
      <c r="S65" s="39">
        <v>413</v>
      </c>
      <c r="T65" s="40">
        <f t="shared" si="26"/>
        <v>0.3535958904109589</v>
      </c>
      <c r="U65" s="39">
        <v>0</v>
      </c>
      <c r="V65" s="40">
        <f t="shared" si="27"/>
        <v>0</v>
      </c>
      <c r="W65" s="39">
        <v>639</v>
      </c>
      <c r="X65" s="40">
        <f t="shared" si="28"/>
        <v>0.5470890410958904</v>
      </c>
      <c r="Y65" s="39">
        <v>0</v>
      </c>
      <c r="Z65" s="40">
        <f t="shared" si="36"/>
        <v>0</v>
      </c>
      <c r="AA65" s="39">
        <v>104</v>
      </c>
      <c r="AB65" s="41">
        <f t="shared" si="37"/>
        <v>8.9041095890410954E-2</v>
      </c>
      <c r="AC65" s="39">
        <f>VLOOKUP(A65,Sheet3!A:R,18,FALSE)</f>
        <v>482</v>
      </c>
      <c r="AD65" s="47">
        <f t="shared" si="39"/>
        <v>0.68563300142247507</v>
      </c>
    </row>
    <row r="66" spans="1:30" s="8" customFormat="1" x14ac:dyDescent="0.35">
      <c r="A66" s="46" t="s">
        <v>122</v>
      </c>
      <c r="B66" s="78" t="s">
        <v>353</v>
      </c>
      <c r="C66" s="43" t="s">
        <v>123</v>
      </c>
      <c r="D66" s="46" t="s">
        <v>103</v>
      </c>
      <c r="E66" s="46" t="s">
        <v>31</v>
      </c>
      <c r="F66" s="50">
        <v>1291</v>
      </c>
      <c r="G66" s="50">
        <v>342</v>
      </c>
      <c r="H66" s="51">
        <f t="shared" si="31"/>
        <v>0.26491092176607284</v>
      </c>
      <c r="I66" s="50">
        <v>9</v>
      </c>
      <c r="J66" s="51">
        <f t="shared" si="38"/>
        <v>6.9713400464756006E-3</v>
      </c>
      <c r="K66" s="50">
        <v>312</v>
      </c>
      <c r="L66" s="51">
        <f t="shared" si="34"/>
        <v>0.91228070175438591</v>
      </c>
      <c r="M66" s="50">
        <v>247</v>
      </c>
      <c r="N66" s="51">
        <f t="shared" si="35"/>
        <v>0.72222222222222221</v>
      </c>
      <c r="O66" s="50">
        <v>342</v>
      </c>
      <c r="P66" s="50">
        <v>342</v>
      </c>
      <c r="Q66" s="50">
        <v>78</v>
      </c>
      <c r="R66" s="51">
        <f>Q66/P66</f>
        <v>0.22807017543859648</v>
      </c>
      <c r="S66" s="50">
        <v>1037</v>
      </c>
      <c r="T66" s="51">
        <f t="shared" si="26"/>
        <v>0.8032532920216886</v>
      </c>
      <c r="U66" s="50">
        <v>93</v>
      </c>
      <c r="V66" s="51">
        <f t="shared" si="27"/>
        <v>7.2037180480247875E-2</v>
      </c>
      <c r="W66" s="50">
        <v>155</v>
      </c>
      <c r="X66" s="51">
        <f t="shared" si="28"/>
        <v>0.12006196746707978</v>
      </c>
      <c r="Y66" s="50">
        <v>3</v>
      </c>
      <c r="Z66" s="51">
        <f t="shared" si="36"/>
        <v>2.3237800154918666E-3</v>
      </c>
      <c r="AA66" s="50">
        <v>3</v>
      </c>
      <c r="AB66" s="53">
        <f t="shared" si="37"/>
        <v>2.3237800154918666E-3</v>
      </c>
      <c r="AC66" s="50" t="e">
        <f>VLOOKUP(A66,Sheet3!A:R,18,FALSE)</f>
        <v>#N/A</v>
      </c>
      <c r="AD66" s="52" t="e">
        <f t="shared" si="39"/>
        <v>#N/A</v>
      </c>
    </row>
    <row r="67" spans="1:30" s="8" customFormat="1" x14ac:dyDescent="0.35">
      <c r="A67" s="42" t="s">
        <v>124</v>
      </c>
      <c r="B67" s="78" t="s">
        <v>354</v>
      </c>
      <c r="C67" s="43" t="s">
        <v>125</v>
      </c>
      <c r="D67" s="43" t="s">
        <v>103</v>
      </c>
      <c r="E67" s="38" t="s">
        <v>31</v>
      </c>
      <c r="F67" s="39">
        <v>804</v>
      </c>
      <c r="G67" s="39">
        <v>222</v>
      </c>
      <c r="H67" s="40">
        <f t="shared" si="31"/>
        <v>0.27611940298507465</v>
      </c>
      <c r="I67" s="39">
        <v>39</v>
      </c>
      <c r="J67" s="40">
        <f t="shared" si="38"/>
        <v>4.8507462686567165E-2</v>
      </c>
      <c r="K67" s="44" t="s">
        <v>39</v>
      </c>
      <c r="L67" s="40" t="s">
        <v>40</v>
      </c>
      <c r="M67" s="39">
        <v>160</v>
      </c>
      <c r="N67" s="40">
        <f t="shared" si="35"/>
        <v>0.72072072072072069</v>
      </c>
      <c r="O67" s="39">
        <v>341</v>
      </c>
      <c r="P67" s="39">
        <v>341</v>
      </c>
      <c r="Q67" s="39">
        <v>171</v>
      </c>
      <c r="R67" s="40">
        <f>Q67/P67</f>
        <v>0.50146627565982405</v>
      </c>
      <c r="S67" s="39">
        <v>497</v>
      </c>
      <c r="T67" s="40">
        <f t="shared" si="26"/>
        <v>0.61815920398009949</v>
      </c>
      <c r="U67" s="39">
        <v>0</v>
      </c>
      <c r="V67" s="40">
        <f t="shared" si="27"/>
        <v>0</v>
      </c>
      <c r="W67" s="39">
        <v>307</v>
      </c>
      <c r="X67" s="40">
        <f t="shared" si="28"/>
        <v>0.38184079601990051</v>
      </c>
      <c r="Y67" s="39">
        <v>0</v>
      </c>
      <c r="Z67" s="40">
        <f t="shared" si="36"/>
        <v>0</v>
      </c>
      <c r="AA67" s="39">
        <v>0</v>
      </c>
      <c r="AB67" s="41">
        <f t="shared" si="37"/>
        <v>0</v>
      </c>
      <c r="AC67" s="39">
        <f>VLOOKUP(A67,Sheet3!A:R,18,FALSE)</f>
        <v>169</v>
      </c>
      <c r="AD67" s="47">
        <f t="shared" si="39"/>
        <v>0.49560117302052786</v>
      </c>
    </row>
    <row r="68" spans="1:30" s="8" customFormat="1" x14ac:dyDescent="0.35">
      <c r="A68" s="38" t="s">
        <v>126</v>
      </c>
      <c r="B68" s="78" t="s">
        <v>355</v>
      </c>
      <c r="C68" s="43" t="s">
        <v>125</v>
      </c>
      <c r="D68" s="43" t="s">
        <v>103</v>
      </c>
      <c r="E68" s="38" t="s">
        <v>31</v>
      </c>
      <c r="F68" s="39">
        <v>1053</v>
      </c>
      <c r="G68" s="39">
        <v>722</v>
      </c>
      <c r="H68" s="40">
        <f t="shared" si="31"/>
        <v>0.68566001899335227</v>
      </c>
      <c r="I68" s="44" t="s">
        <v>51</v>
      </c>
      <c r="J68" s="40" t="s">
        <v>40</v>
      </c>
      <c r="K68" s="39">
        <v>361</v>
      </c>
      <c r="L68" s="40">
        <f>K68/G68</f>
        <v>0.5</v>
      </c>
      <c r="M68" s="44" t="s">
        <v>51</v>
      </c>
      <c r="N68" s="40" t="s">
        <v>40</v>
      </c>
      <c r="O68" s="39">
        <v>677</v>
      </c>
      <c r="P68" s="44" t="s">
        <v>39</v>
      </c>
      <c r="Q68" s="44" t="s">
        <v>51</v>
      </c>
      <c r="R68" s="40" t="s">
        <v>40</v>
      </c>
      <c r="S68" s="39">
        <v>896</v>
      </c>
      <c r="T68" s="40">
        <f t="shared" si="26"/>
        <v>0.85090218423551756</v>
      </c>
      <c r="U68" s="39">
        <v>0</v>
      </c>
      <c r="V68" s="40">
        <f t="shared" si="27"/>
        <v>0</v>
      </c>
      <c r="W68" s="39">
        <v>157</v>
      </c>
      <c r="X68" s="40">
        <f t="shared" si="28"/>
        <v>0.14909781576448244</v>
      </c>
      <c r="Y68" s="39">
        <v>0</v>
      </c>
      <c r="Z68" s="40">
        <f t="shared" si="36"/>
        <v>0</v>
      </c>
      <c r="AA68" s="39">
        <v>0</v>
      </c>
      <c r="AB68" s="41">
        <f t="shared" si="37"/>
        <v>0</v>
      </c>
      <c r="AC68" s="39">
        <f>VLOOKUP(A68,Sheet3!A:R,18,FALSE)</f>
        <v>374</v>
      </c>
      <c r="AD68" s="47">
        <f t="shared" si="39"/>
        <v>0.55243722304283605</v>
      </c>
    </row>
    <row r="69" spans="1:30" s="8" customFormat="1" x14ac:dyDescent="0.35">
      <c r="A69" s="42" t="s">
        <v>127</v>
      </c>
      <c r="B69" s="78" t="s">
        <v>356</v>
      </c>
      <c r="C69" s="45" t="s">
        <v>128</v>
      </c>
      <c r="D69" s="38" t="s">
        <v>103</v>
      </c>
      <c r="E69" s="38" t="s">
        <v>31</v>
      </c>
      <c r="F69" s="39">
        <v>259</v>
      </c>
      <c r="G69" s="39">
        <v>162</v>
      </c>
      <c r="H69" s="40">
        <f t="shared" si="31"/>
        <v>0.62548262548262545</v>
      </c>
      <c r="I69" s="44" t="s">
        <v>39</v>
      </c>
      <c r="J69" s="40" t="s">
        <v>40</v>
      </c>
      <c r="K69" s="39">
        <v>118</v>
      </c>
      <c r="L69" s="40">
        <f>K69/G69</f>
        <v>0.72839506172839508</v>
      </c>
      <c r="M69" s="39">
        <v>66</v>
      </c>
      <c r="N69" s="40">
        <f>M69/G69</f>
        <v>0.40740740740740738</v>
      </c>
      <c r="O69" s="39">
        <v>103</v>
      </c>
      <c r="P69" s="39">
        <v>103</v>
      </c>
      <c r="Q69" s="39">
        <v>91</v>
      </c>
      <c r="R69" s="40">
        <f>Q69/P69</f>
        <v>0.88349514563106801</v>
      </c>
      <c r="S69" s="39">
        <v>172</v>
      </c>
      <c r="T69" s="40">
        <f t="shared" si="26"/>
        <v>0.6640926640926641</v>
      </c>
      <c r="U69" s="39">
        <v>27</v>
      </c>
      <c r="V69" s="40">
        <f t="shared" si="27"/>
        <v>0.10424710424710425</v>
      </c>
      <c r="W69" s="39">
        <v>60</v>
      </c>
      <c r="X69" s="40">
        <f t="shared" si="28"/>
        <v>0.23166023166023167</v>
      </c>
      <c r="Y69" s="39">
        <v>0</v>
      </c>
      <c r="Z69" s="40">
        <f t="shared" si="36"/>
        <v>0</v>
      </c>
      <c r="AA69" s="39">
        <v>0</v>
      </c>
      <c r="AB69" s="41">
        <f t="shared" si="37"/>
        <v>0</v>
      </c>
      <c r="AC69" s="39">
        <f>VLOOKUP(A69,Sheet3!A:R,18,FALSE)</f>
        <v>89</v>
      </c>
      <c r="AD69" s="47">
        <f t="shared" si="39"/>
        <v>0.86407766990291257</v>
      </c>
    </row>
    <row r="70" spans="1:30" s="8" customFormat="1" x14ac:dyDescent="0.35">
      <c r="A70" s="46" t="s">
        <v>129</v>
      </c>
      <c r="B70" s="79" t="s">
        <v>356</v>
      </c>
      <c r="C70" s="45" t="s">
        <v>128</v>
      </c>
      <c r="D70" s="38" t="s">
        <v>103</v>
      </c>
      <c r="E70" s="38" t="s">
        <v>31</v>
      </c>
      <c r="F70" s="39">
        <v>592</v>
      </c>
      <c r="G70" s="39">
        <v>344</v>
      </c>
      <c r="H70" s="40">
        <f t="shared" si="31"/>
        <v>0.58108108108108103</v>
      </c>
      <c r="I70" s="39">
        <v>63</v>
      </c>
      <c r="J70" s="40">
        <f>I70/F70</f>
        <v>0.10641891891891891</v>
      </c>
      <c r="K70" s="39">
        <v>246</v>
      </c>
      <c r="L70" s="40">
        <f>K70/G70</f>
        <v>0.71511627906976749</v>
      </c>
      <c r="M70" s="39">
        <v>199</v>
      </c>
      <c r="N70" s="40">
        <f>M70/G70</f>
        <v>0.57848837209302328</v>
      </c>
      <c r="O70" s="39">
        <v>260</v>
      </c>
      <c r="P70" s="39">
        <v>260</v>
      </c>
      <c r="Q70" s="39">
        <v>146</v>
      </c>
      <c r="R70" s="40">
        <f>Q70/P70</f>
        <v>0.56153846153846154</v>
      </c>
      <c r="S70" s="39">
        <v>238</v>
      </c>
      <c r="T70" s="40">
        <f t="shared" si="26"/>
        <v>0.40202702702702703</v>
      </c>
      <c r="U70" s="39">
        <v>146</v>
      </c>
      <c r="V70" s="40">
        <f t="shared" si="27"/>
        <v>0.24662162162162163</v>
      </c>
      <c r="W70" s="39">
        <v>208</v>
      </c>
      <c r="X70" s="40">
        <f t="shared" si="28"/>
        <v>0.35135135135135137</v>
      </c>
      <c r="Y70" s="39">
        <v>0</v>
      </c>
      <c r="Z70" s="40">
        <f t="shared" si="36"/>
        <v>0</v>
      </c>
      <c r="AA70" s="39">
        <v>0</v>
      </c>
      <c r="AB70" s="41">
        <f t="shared" si="37"/>
        <v>0</v>
      </c>
      <c r="AC70" s="39">
        <f>VLOOKUP(A70,Sheet3!A:R,18,FALSE)</f>
        <v>104</v>
      </c>
      <c r="AD70" s="47">
        <f t="shared" si="39"/>
        <v>0.4</v>
      </c>
    </row>
    <row r="71" spans="1:30" s="8" customFormat="1" x14ac:dyDescent="0.35">
      <c r="A71" s="42" t="s">
        <v>130</v>
      </c>
      <c r="B71" s="79" t="s">
        <v>356</v>
      </c>
      <c r="C71" s="45" t="s">
        <v>128</v>
      </c>
      <c r="D71" s="38" t="s">
        <v>103</v>
      </c>
      <c r="E71" s="38" t="s">
        <v>31</v>
      </c>
      <c r="F71" s="39">
        <v>328</v>
      </c>
      <c r="G71" s="44" t="s">
        <v>39</v>
      </c>
      <c r="H71" s="40" t="s">
        <v>40</v>
      </c>
      <c r="I71" s="44" t="s">
        <v>39</v>
      </c>
      <c r="J71" s="40" t="s">
        <v>40</v>
      </c>
      <c r="K71" s="44" t="s">
        <v>39</v>
      </c>
      <c r="L71" s="40" t="s">
        <v>40</v>
      </c>
      <c r="M71" s="44" t="s">
        <v>39</v>
      </c>
      <c r="N71" s="40" t="s">
        <v>40</v>
      </c>
      <c r="O71" s="39">
        <v>183</v>
      </c>
      <c r="P71" s="44" t="s">
        <v>39</v>
      </c>
      <c r="Q71" s="44" t="s">
        <v>39</v>
      </c>
      <c r="R71" s="40" t="s">
        <v>40</v>
      </c>
      <c r="S71" s="39">
        <v>241</v>
      </c>
      <c r="T71" s="40">
        <f t="shared" si="26"/>
        <v>0.7347560975609756</v>
      </c>
      <c r="U71" s="39">
        <v>30</v>
      </c>
      <c r="V71" s="40">
        <f t="shared" si="27"/>
        <v>9.1463414634146339E-2</v>
      </c>
      <c r="W71" s="44">
        <v>328</v>
      </c>
      <c r="X71" s="40">
        <f t="shared" si="28"/>
        <v>1</v>
      </c>
      <c r="Y71" s="44">
        <v>0</v>
      </c>
      <c r="Z71" s="40">
        <f t="shared" si="36"/>
        <v>0</v>
      </c>
      <c r="AA71" s="44" t="s">
        <v>39</v>
      </c>
      <c r="AB71" s="44" t="s">
        <v>40</v>
      </c>
      <c r="AC71" s="39">
        <f>VLOOKUP(A71,Sheet3!A:R,18,FALSE)</f>
        <v>37</v>
      </c>
      <c r="AD71" s="47">
        <f t="shared" si="39"/>
        <v>0.20218579234972678</v>
      </c>
    </row>
    <row r="72" spans="1:30" s="8" customFormat="1" x14ac:dyDescent="0.35">
      <c r="A72" s="38" t="s">
        <v>131</v>
      </c>
      <c r="B72" s="79" t="s">
        <v>357</v>
      </c>
      <c r="C72" s="45" t="s">
        <v>128</v>
      </c>
      <c r="D72" s="45" t="s">
        <v>103</v>
      </c>
      <c r="E72" s="43" t="s">
        <v>31</v>
      </c>
      <c r="F72" s="39">
        <v>341</v>
      </c>
      <c r="G72" s="39">
        <v>205</v>
      </c>
      <c r="H72" s="40">
        <f>G72/F72</f>
        <v>0.60117302052785926</v>
      </c>
      <c r="I72" s="39">
        <v>89</v>
      </c>
      <c r="J72" s="40">
        <f>I72/F72</f>
        <v>0.26099706744868034</v>
      </c>
      <c r="K72" s="39">
        <v>193</v>
      </c>
      <c r="L72" s="40">
        <f>K72/G72</f>
        <v>0.94146341463414629</v>
      </c>
      <c r="M72" s="39">
        <v>142</v>
      </c>
      <c r="N72" s="40">
        <f>M72/G72</f>
        <v>0.69268292682926824</v>
      </c>
      <c r="O72" s="39">
        <v>145</v>
      </c>
      <c r="P72" s="39">
        <v>145</v>
      </c>
      <c r="Q72" s="39">
        <v>41</v>
      </c>
      <c r="R72" s="40">
        <f>Q72/P72</f>
        <v>0.28275862068965518</v>
      </c>
      <c r="S72" s="44" t="s">
        <v>39</v>
      </c>
      <c r="T72" s="40" t="s">
        <v>40</v>
      </c>
      <c r="U72" s="44" t="s">
        <v>39</v>
      </c>
      <c r="V72" s="40" t="s">
        <v>40</v>
      </c>
      <c r="W72" s="44" t="s">
        <v>39</v>
      </c>
      <c r="X72" s="40" t="s">
        <v>40</v>
      </c>
      <c r="Y72" s="44" t="s">
        <v>39</v>
      </c>
      <c r="Z72" s="40" t="s">
        <v>40</v>
      </c>
      <c r="AA72" s="44" t="s">
        <v>39</v>
      </c>
      <c r="AB72" s="44" t="s">
        <v>40</v>
      </c>
      <c r="AC72" s="39">
        <f>VLOOKUP(A72,Sheet3!A:R,18,FALSE)</f>
        <v>36</v>
      </c>
      <c r="AD72" s="47">
        <f t="shared" si="39"/>
        <v>0.24827586206896551</v>
      </c>
    </row>
    <row r="73" spans="1:30" s="8" customFormat="1" x14ac:dyDescent="0.35">
      <c r="A73" s="48" t="s">
        <v>132</v>
      </c>
      <c r="B73" s="78" t="s">
        <v>356</v>
      </c>
      <c r="C73" s="45" t="s">
        <v>128</v>
      </c>
      <c r="D73" s="38" t="s">
        <v>103</v>
      </c>
      <c r="E73" s="38" t="s">
        <v>31</v>
      </c>
      <c r="F73" s="39">
        <v>249</v>
      </c>
      <c r="G73" s="39">
        <v>137</v>
      </c>
      <c r="H73" s="40">
        <f>G73/F73</f>
        <v>0.55020080321285136</v>
      </c>
      <c r="I73" s="44" t="s">
        <v>39</v>
      </c>
      <c r="J73" s="40" t="s">
        <v>40</v>
      </c>
      <c r="K73" s="39">
        <v>80</v>
      </c>
      <c r="L73" s="40">
        <f>K73/G73</f>
        <v>0.58394160583941601</v>
      </c>
      <c r="M73" s="39">
        <v>49</v>
      </c>
      <c r="N73" s="40">
        <f>M73/G73</f>
        <v>0.35766423357664234</v>
      </c>
      <c r="O73" s="39">
        <v>103</v>
      </c>
      <c r="P73" s="39">
        <v>69</v>
      </c>
      <c r="Q73" s="39">
        <v>68</v>
      </c>
      <c r="R73" s="40">
        <f>Q73/P73</f>
        <v>0.98550724637681164</v>
      </c>
      <c r="S73" s="39">
        <v>142</v>
      </c>
      <c r="T73" s="40">
        <f t="shared" ref="T73:T80" si="40">S73/F73</f>
        <v>0.57028112449799195</v>
      </c>
      <c r="U73" s="39">
        <v>42</v>
      </c>
      <c r="V73" s="40">
        <f>U73/F73</f>
        <v>0.16867469879518071</v>
      </c>
      <c r="W73" s="39">
        <v>46</v>
      </c>
      <c r="X73" s="40">
        <f t="shared" ref="X73:X80" si="41">W73/F73</f>
        <v>0.18473895582329317</v>
      </c>
      <c r="Y73" s="39">
        <v>19</v>
      </c>
      <c r="Z73" s="40">
        <f>Y73/F73</f>
        <v>7.6305220883534142E-2</v>
      </c>
      <c r="AA73" s="39">
        <v>0</v>
      </c>
      <c r="AB73" s="41">
        <f t="shared" ref="AB73:AB80" si="42">(AA73/F73)</f>
        <v>0</v>
      </c>
      <c r="AC73" s="39">
        <f>VLOOKUP(A73,Sheet3!A:R,18,FALSE)</f>
        <v>81</v>
      </c>
      <c r="AD73" s="47">
        <f t="shared" si="39"/>
        <v>0.78640776699029125</v>
      </c>
    </row>
    <row r="74" spans="1:30" s="8" customFormat="1" x14ac:dyDescent="0.35">
      <c r="A74" s="42" t="s">
        <v>133</v>
      </c>
      <c r="B74" s="78" t="s">
        <v>358</v>
      </c>
      <c r="C74" s="43" t="s">
        <v>134</v>
      </c>
      <c r="D74" s="38" t="s">
        <v>103</v>
      </c>
      <c r="E74" s="38" t="s">
        <v>31</v>
      </c>
      <c r="F74" s="39">
        <v>1203</v>
      </c>
      <c r="G74" s="39">
        <v>568</v>
      </c>
      <c r="H74" s="40">
        <f>G74/F74</f>
        <v>0.47215295095594345</v>
      </c>
      <c r="I74" s="39">
        <v>139</v>
      </c>
      <c r="J74" s="40">
        <f>I74/F74</f>
        <v>0.11554447215295095</v>
      </c>
      <c r="K74" s="39">
        <v>339</v>
      </c>
      <c r="L74" s="40">
        <f>K74/G74</f>
        <v>0.596830985915493</v>
      </c>
      <c r="M74" s="39">
        <v>239</v>
      </c>
      <c r="N74" s="40">
        <f>M74/G74</f>
        <v>0.42077464788732394</v>
      </c>
      <c r="O74" s="39">
        <v>272</v>
      </c>
      <c r="P74" s="39">
        <v>272</v>
      </c>
      <c r="Q74" s="39">
        <v>220</v>
      </c>
      <c r="R74" s="40">
        <f>Q74/P74</f>
        <v>0.80882352941176472</v>
      </c>
      <c r="S74" s="39">
        <v>780</v>
      </c>
      <c r="T74" s="40">
        <f t="shared" si="40"/>
        <v>0.64837905236907734</v>
      </c>
      <c r="U74" s="39">
        <v>75</v>
      </c>
      <c r="V74" s="40">
        <f>U74/F74</f>
        <v>6.2344139650872821E-2</v>
      </c>
      <c r="W74" s="39">
        <v>348</v>
      </c>
      <c r="X74" s="40">
        <f t="shared" si="41"/>
        <v>0.2892768079800499</v>
      </c>
      <c r="Y74" s="39">
        <v>0</v>
      </c>
      <c r="Z74" s="40">
        <f>Y74/F74</f>
        <v>0</v>
      </c>
      <c r="AA74" s="39">
        <v>0</v>
      </c>
      <c r="AB74" s="41">
        <f t="shared" si="42"/>
        <v>0</v>
      </c>
      <c r="AC74" s="39">
        <f>VLOOKUP(A74,Sheet3!A:R,18,FALSE)</f>
        <v>213</v>
      </c>
      <c r="AD74" s="47">
        <f t="shared" si="39"/>
        <v>0.78308823529411764</v>
      </c>
    </row>
    <row r="75" spans="1:30" s="8" customFormat="1" x14ac:dyDescent="0.35">
      <c r="A75" s="42" t="s">
        <v>135</v>
      </c>
      <c r="B75" s="78" t="s">
        <v>359</v>
      </c>
      <c r="C75" s="43" t="s">
        <v>134</v>
      </c>
      <c r="D75" s="43" t="s">
        <v>103</v>
      </c>
      <c r="E75" s="38" t="s">
        <v>31</v>
      </c>
      <c r="F75" s="39">
        <v>700</v>
      </c>
      <c r="G75" s="44" t="s">
        <v>39</v>
      </c>
      <c r="H75" s="40" t="s">
        <v>40</v>
      </c>
      <c r="I75" s="44" t="s">
        <v>39</v>
      </c>
      <c r="J75" s="40" t="s">
        <v>40</v>
      </c>
      <c r="K75" s="44" t="s">
        <v>136</v>
      </c>
      <c r="L75" s="40" t="s">
        <v>40</v>
      </c>
      <c r="M75" s="44" t="s">
        <v>136</v>
      </c>
      <c r="N75" s="40" t="s">
        <v>40</v>
      </c>
      <c r="O75" s="44" t="s">
        <v>39</v>
      </c>
      <c r="P75" s="44" t="s">
        <v>39</v>
      </c>
      <c r="Q75" s="44" t="s">
        <v>51</v>
      </c>
      <c r="R75" s="40" t="s">
        <v>40</v>
      </c>
      <c r="S75" s="39">
        <v>419</v>
      </c>
      <c r="T75" s="40">
        <f t="shared" si="40"/>
        <v>0.59857142857142853</v>
      </c>
      <c r="U75" s="39">
        <v>133</v>
      </c>
      <c r="V75" s="40">
        <f>U75/F75</f>
        <v>0.19</v>
      </c>
      <c r="W75" s="39">
        <v>139</v>
      </c>
      <c r="X75" s="40">
        <f t="shared" si="41"/>
        <v>0.19857142857142857</v>
      </c>
      <c r="Y75" s="39">
        <v>9</v>
      </c>
      <c r="Z75" s="40">
        <f>Y75/F75</f>
        <v>1.2857142857142857E-2</v>
      </c>
      <c r="AA75" s="39">
        <v>0</v>
      </c>
      <c r="AB75" s="41">
        <f t="shared" si="42"/>
        <v>0</v>
      </c>
      <c r="AC75" s="39">
        <f>VLOOKUP(A75,Sheet3!A:R,18,FALSE)</f>
        <v>57</v>
      </c>
      <c r="AD75" s="47" t="s">
        <v>40</v>
      </c>
    </row>
    <row r="76" spans="1:30" s="8" customFormat="1" x14ac:dyDescent="0.35">
      <c r="A76" s="38" t="s">
        <v>137</v>
      </c>
      <c r="B76" s="78" t="s">
        <v>360</v>
      </c>
      <c r="C76" s="43" t="s">
        <v>134</v>
      </c>
      <c r="D76" s="38" t="s">
        <v>103</v>
      </c>
      <c r="E76" s="43" t="s">
        <v>31</v>
      </c>
      <c r="F76" s="39">
        <v>154</v>
      </c>
      <c r="G76" s="39">
        <v>78</v>
      </c>
      <c r="H76" s="40">
        <f t="shared" ref="H76:H101" si="43">G76/F76</f>
        <v>0.50649350649350644</v>
      </c>
      <c r="I76" s="44" t="s">
        <v>39</v>
      </c>
      <c r="J76" s="40" t="s">
        <v>40</v>
      </c>
      <c r="K76" s="39">
        <v>60</v>
      </c>
      <c r="L76" s="40">
        <f t="shared" ref="L76:L94" si="44">K76/G76</f>
        <v>0.76923076923076927</v>
      </c>
      <c r="M76" s="39">
        <v>35</v>
      </c>
      <c r="N76" s="40">
        <f t="shared" ref="N76:N81" si="45">M76/G76</f>
        <v>0.44871794871794873</v>
      </c>
      <c r="O76" s="39">
        <v>46</v>
      </c>
      <c r="P76" s="44" t="s">
        <v>39</v>
      </c>
      <c r="Q76" s="44" t="s">
        <v>39</v>
      </c>
      <c r="R76" s="40" t="s">
        <v>40</v>
      </c>
      <c r="S76" s="39">
        <v>3</v>
      </c>
      <c r="T76" s="40">
        <f t="shared" si="40"/>
        <v>1.948051948051948E-2</v>
      </c>
      <c r="U76" s="39">
        <v>31</v>
      </c>
      <c r="V76" s="40">
        <f>U76/F76</f>
        <v>0.20129870129870131</v>
      </c>
      <c r="W76" s="39">
        <v>120</v>
      </c>
      <c r="X76" s="40">
        <f t="shared" si="41"/>
        <v>0.77922077922077926</v>
      </c>
      <c r="Y76" s="39">
        <v>0</v>
      </c>
      <c r="Z76" s="40">
        <f>Y76/F76</f>
        <v>0</v>
      </c>
      <c r="AA76" s="39">
        <v>0</v>
      </c>
      <c r="AB76" s="41">
        <f t="shared" si="42"/>
        <v>0</v>
      </c>
      <c r="AC76" s="39">
        <f>VLOOKUP(A76,Sheet3!A:R,18,FALSE)</f>
        <v>18</v>
      </c>
      <c r="AD76" s="47">
        <f>AC76/O76</f>
        <v>0.39130434782608697</v>
      </c>
    </row>
    <row r="77" spans="1:30" s="8" customFormat="1" x14ac:dyDescent="0.35">
      <c r="A77" s="42" t="s">
        <v>138</v>
      </c>
      <c r="B77" s="79" t="s">
        <v>361</v>
      </c>
      <c r="C77" s="45" t="s">
        <v>134</v>
      </c>
      <c r="D77" s="38" t="s">
        <v>103</v>
      </c>
      <c r="E77" s="38" t="s">
        <v>31</v>
      </c>
      <c r="F77" s="39">
        <v>655</v>
      </c>
      <c r="G77" s="39">
        <v>296</v>
      </c>
      <c r="H77" s="40">
        <f t="shared" si="43"/>
        <v>0.45190839694656487</v>
      </c>
      <c r="I77" s="44" t="s">
        <v>51</v>
      </c>
      <c r="J77" s="40" t="s">
        <v>40</v>
      </c>
      <c r="K77" s="39">
        <v>129</v>
      </c>
      <c r="L77" s="40">
        <f t="shared" si="44"/>
        <v>0.4358108108108108</v>
      </c>
      <c r="M77" s="39">
        <v>96</v>
      </c>
      <c r="N77" s="40">
        <f t="shared" si="45"/>
        <v>0.32432432432432434</v>
      </c>
      <c r="O77" s="44">
        <v>131</v>
      </c>
      <c r="P77" s="44">
        <v>103</v>
      </c>
      <c r="Q77" s="44">
        <v>101</v>
      </c>
      <c r="R77" s="40">
        <f>Q77/P77</f>
        <v>0.98058252427184467</v>
      </c>
      <c r="S77" s="39">
        <v>384</v>
      </c>
      <c r="T77" s="40">
        <f t="shared" si="40"/>
        <v>0.58625954198473285</v>
      </c>
      <c r="U77" s="44" t="s">
        <v>39</v>
      </c>
      <c r="V77" s="40" t="s">
        <v>40</v>
      </c>
      <c r="W77" s="39">
        <v>270</v>
      </c>
      <c r="X77" s="40">
        <f t="shared" si="41"/>
        <v>0.41221374045801529</v>
      </c>
      <c r="Y77" s="44" t="s">
        <v>39</v>
      </c>
      <c r="Z77" s="40" t="s">
        <v>40</v>
      </c>
      <c r="AA77" s="39">
        <v>1</v>
      </c>
      <c r="AB77" s="41">
        <f t="shared" si="42"/>
        <v>1.5267175572519084E-3</v>
      </c>
      <c r="AC77" s="39">
        <f>VLOOKUP(A77,Sheet3!A:R,18,FALSE)</f>
        <v>122</v>
      </c>
      <c r="AD77" s="47">
        <f>AC77/O77</f>
        <v>0.93129770992366412</v>
      </c>
    </row>
    <row r="78" spans="1:30" s="8" customFormat="1" x14ac:dyDescent="0.35">
      <c r="A78" s="46" t="s">
        <v>139</v>
      </c>
      <c r="B78" s="78" t="s">
        <v>362</v>
      </c>
      <c r="C78" s="43" t="s">
        <v>140</v>
      </c>
      <c r="D78" s="38" t="s">
        <v>141</v>
      </c>
      <c r="E78" s="38" t="s">
        <v>31</v>
      </c>
      <c r="F78" s="39">
        <v>903</v>
      </c>
      <c r="G78" s="39">
        <v>527</v>
      </c>
      <c r="H78" s="40">
        <f t="shared" si="43"/>
        <v>0.58361018826135103</v>
      </c>
      <c r="I78" s="39">
        <v>69</v>
      </c>
      <c r="J78" s="40">
        <f>I78/F78</f>
        <v>7.6411960132890366E-2</v>
      </c>
      <c r="K78" s="39">
        <v>368</v>
      </c>
      <c r="L78" s="40">
        <f t="shared" si="44"/>
        <v>0.69829222011385195</v>
      </c>
      <c r="M78" s="39">
        <v>202</v>
      </c>
      <c r="N78" s="40">
        <f t="shared" si="45"/>
        <v>0.38330170777988615</v>
      </c>
      <c r="O78" s="39">
        <v>227</v>
      </c>
      <c r="P78" s="39">
        <v>199</v>
      </c>
      <c r="Q78" s="39">
        <v>127</v>
      </c>
      <c r="R78" s="40">
        <f>Q78/P78</f>
        <v>0.63819095477386933</v>
      </c>
      <c r="S78" s="39">
        <v>158</v>
      </c>
      <c r="T78" s="40">
        <f t="shared" si="40"/>
        <v>0.17497231450719822</v>
      </c>
      <c r="U78" s="39">
        <v>134</v>
      </c>
      <c r="V78" s="40">
        <f>U78/F78</f>
        <v>0.14839424141749724</v>
      </c>
      <c r="W78" s="39">
        <v>547</v>
      </c>
      <c r="X78" s="40">
        <f t="shared" si="41"/>
        <v>0.60575858250276859</v>
      </c>
      <c r="Y78" s="39">
        <v>0</v>
      </c>
      <c r="Z78" s="40">
        <f t="shared" ref="Z78:Z85" si="46">Y78/F78</f>
        <v>0</v>
      </c>
      <c r="AA78" s="39">
        <v>64</v>
      </c>
      <c r="AB78" s="41">
        <f t="shared" si="42"/>
        <v>7.0874861572535988E-2</v>
      </c>
      <c r="AC78" s="39">
        <f>VLOOKUP(A78,Sheet3!A:R,18,FALSE)</f>
        <v>86</v>
      </c>
      <c r="AD78" s="47">
        <f>AC78/O78</f>
        <v>0.3788546255506608</v>
      </c>
    </row>
    <row r="79" spans="1:30" s="8" customFormat="1" x14ac:dyDescent="0.35">
      <c r="A79" s="48" t="s">
        <v>142</v>
      </c>
      <c r="B79" s="78" t="s">
        <v>363</v>
      </c>
      <c r="C79" s="43" t="s">
        <v>140</v>
      </c>
      <c r="D79" s="43" t="s">
        <v>141</v>
      </c>
      <c r="E79" s="43" t="s">
        <v>31</v>
      </c>
      <c r="F79" s="39">
        <v>682</v>
      </c>
      <c r="G79" s="39">
        <v>325</v>
      </c>
      <c r="H79" s="40">
        <f t="shared" si="43"/>
        <v>0.47653958944281527</v>
      </c>
      <c r="I79" s="39">
        <v>37</v>
      </c>
      <c r="J79" s="40">
        <f>I79/F79</f>
        <v>5.4252199413489736E-2</v>
      </c>
      <c r="K79" s="39">
        <v>315</v>
      </c>
      <c r="L79" s="40">
        <f t="shared" si="44"/>
        <v>0.96923076923076923</v>
      </c>
      <c r="M79" s="39">
        <v>175</v>
      </c>
      <c r="N79" s="40">
        <f t="shared" si="45"/>
        <v>0.53846153846153844</v>
      </c>
      <c r="O79" s="44" t="s">
        <v>39</v>
      </c>
      <c r="P79" s="44" t="s">
        <v>39</v>
      </c>
      <c r="Q79" s="44" t="s">
        <v>39</v>
      </c>
      <c r="R79" s="40" t="s">
        <v>40</v>
      </c>
      <c r="S79" s="39">
        <v>429</v>
      </c>
      <c r="T79" s="40">
        <f t="shared" si="40"/>
        <v>0.62903225806451613</v>
      </c>
      <c r="U79" s="39">
        <v>18</v>
      </c>
      <c r="V79" s="40">
        <f>U79/F79</f>
        <v>2.6392961876832845E-2</v>
      </c>
      <c r="W79" s="39">
        <v>234</v>
      </c>
      <c r="X79" s="40">
        <f t="shared" si="41"/>
        <v>0.34310850439882695</v>
      </c>
      <c r="Y79" s="39">
        <v>0</v>
      </c>
      <c r="Z79" s="40">
        <f t="shared" si="46"/>
        <v>0</v>
      </c>
      <c r="AA79" s="44">
        <v>1</v>
      </c>
      <c r="AB79" s="41">
        <f t="shared" si="42"/>
        <v>1.4662756598240469E-3</v>
      </c>
      <c r="AC79" s="39">
        <f>VLOOKUP(A79,Sheet3!A:R,18,FALSE)</f>
        <v>15</v>
      </c>
      <c r="AD79" s="47" t="s">
        <v>40</v>
      </c>
    </row>
    <row r="80" spans="1:30" s="8" customFormat="1" x14ac:dyDescent="0.35">
      <c r="A80" s="46" t="s">
        <v>143</v>
      </c>
      <c r="B80" s="78" t="s">
        <v>362</v>
      </c>
      <c r="C80" s="43" t="s">
        <v>140</v>
      </c>
      <c r="D80" s="43" t="s">
        <v>141</v>
      </c>
      <c r="E80" s="43" t="s">
        <v>31</v>
      </c>
      <c r="F80" s="39">
        <v>1272</v>
      </c>
      <c r="G80" s="39">
        <v>782</v>
      </c>
      <c r="H80" s="40">
        <f t="shared" si="43"/>
        <v>0.61477987421383651</v>
      </c>
      <c r="I80" s="39">
        <v>29</v>
      </c>
      <c r="J80" s="40">
        <f>I80/F80</f>
        <v>2.2798742138364778E-2</v>
      </c>
      <c r="K80" s="39">
        <v>353</v>
      </c>
      <c r="L80" s="40">
        <f t="shared" si="44"/>
        <v>0.45140664961636828</v>
      </c>
      <c r="M80" s="39">
        <v>256</v>
      </c>
      <c r="N80" s="40">
        <f t="shared" si="45"/>
        <v>0.32736572890025578</v>
      </c>
      <c r="O80" s="39">
        <v>636</v>
      </c>
      <c r="P80" s="39">
        <v>636</v>
      </c>
      <c r="Q80" s="39">
        <v>557</v>
      </c>
      <c r="R80" s="40">
        <f>Q80/P80</f>
        <v>0.87578616352201255</v>
      </c>
      <c r="S80" s="39">
        <v>629</v>
      </c>
      <c r="T80" s="40">
        <f t="shared" si="40"/>
        <v>0.49449685534591192</v>
      </c>
      <c r="U80" s="39">
        <v>41</v>
      </c>
      <c r="V80" s="40">
        <f>U80/F80</f>
        <v>3.2232704402515723E-2</v>
      </c>
      <c r="W80" s="39">
        <v>450</v>
      </c>
      <c r="X80" s="40">
        <f t="shared" si="41"/>
        <v>0.35377358490566035</v>
      </c>
      <c r="Y80" s="39">
        <v>0</v>
      </c>
      <c r="Z80" s="40">
        <f t="shared" si="46"/>
        <v>0</v>
      </c>
      <c r="AA80" s="39">
        <v>152</v>
      </c>
      <c r="AB80" s="41">
        <f t="shared" si="42"/>
        <v>0.11949685534591195</v>
      </c>
      <c r="AC80" s="39">
        <f>VLOOKUP(A80,Sheet3!A:R,18,FALSE)</f>
        <v>242</v>
      </c>
      <c r="AD80" s="47">
        <f>AC80/O80</f>
        <v>0.38050314465408808</v>
      </c>
    </row>
    <row r="81" spans="1:30" s="8" customFormat="1" x14ac:dyDescent="0.35">
      <c r="A81" s="48" t="s">
        <v>144</v>
      </c>
      <c r="B81" s="78" t="s">
        <v>364</v>
      </c>
      <c r="C81" s="43" t="s">
        <v>140</v>
      </c>
      <c r="D81" s="38" t="s">
        <v>141</v>
      </c>
      <c r="E81" s="38" t="s">
        <v>31</v>
      </c>
      <c r="F81" s="39">
        <v>259</v>
      </c>
      <c r="G81" s="39">
        <v>79</v>
      </c>
      <c r="H81" s="40">
        <f t="shared" si="43"/>
        <v>0.30501930501930502</v>
      </c>
      <c r="I81" s="44" t="s">
        <v>39</v>
      </c>
      <c r="J81" s="40" t="s">
        <v>40</v>
      </c>
      <c r="K81" s="39">
        <v>79</v>
      </c>
      <c r="L81" s="40">
        <f t="shared" si="44"/>
        <v>1</v>
      </c>
      <c r="M81" s="39">
        <v>67</v>
      </c>
      <c r="N81" s="40">
        <f t="shared" si="45"/>
        <v>0.84810126582278478</v>
      </c>
      <c r="O81" s="39">
        <v>52</v>
      </c>
      <c r="P81" s="39">
        <v>52</v>
      </c>
      <c r="Q81" s="39">
        <v>52</v>
      </c>
      <c r="R81" s="40">
        <f>Q81/P81</f>
        <v>1</v>
      </c>
      <c r="S81" s="44" t="s">
        <v>39</v>
      </c>
      <c r="T81" s="40" t="s">
        <v>40</v>
      </c>
      <c r="U81" s="44" t="s">
        <v>39</v>
      </c>
      <c r="V81" s="40" t="s">
        <v>40</v>
      </c>
      <c r="W81" s="44" t="s">
        <v>39</v>
      </c>
      <c r="X81" s="40" t="s">
        <v>40</v>
      </c>
      <c r="Y81" s="39">
        <v>0</v>
      </c>
      <c r="Z81" s="40">
        <f t="shared" si="46"/>
        <v>0</v>
      </c>
      <c r="AA81" s="44" t="s">
        <v>39</v>
      </c>
      <c r="AB81" s="44" t="s">
        <v>40</v>
      </c>
      <c r="AC81" s="39">
        <f>VLOOKUP(A81,Sheet3!A:R,18,FALSE)</f>
        <v>52</v>
      </c>
      <c r="AD81" s="47">
        <f>AC81/O81</f>
        <v>1</v>
      </c>
    </row>
    <row r="82" spans="1:30" s="8" customFormat="1" x14ac:dyDescent="0.35">
      <c r="A82" s="42" t="s">
        <v>145</v>
      </c>
      <c r="B82" s="78" t="s">
        <v>365</v>
      </c>
      <c r="C82" s="43" t="s">
        <v>140</v>
      </c>
      <c r="D82" s="43" t="s">
        <v>141</v>
      </c>
      <c r="E82" s="43" t="s">
        <v>31</v>
      </c>
      <c r="F82" s="39">
        <v>562</v>
      </c>
      <c r="G82" s="39">
        <v>10</v>
      </c>
      <c r="H82" s="40">
        <f t="shared" si="43"/>
        <v>1.7793594306049824E-2</v>
      </c>
      <c r="I82" s="44" t="s">
        <v>39</v>
      </c>
      <c r="J82" s="40" t="s">
        <v>40</v>
      </c>
      <c r="K82" s="39">
        <v>24</v>
      </c>
      <c r="L82" s="40">
        <f t="shared" si="44"/>
        <v>2.4</v>
      </c>
      <c r="M82" s="44" t="s">
        <v>39</v>
      </c>
      <c r="N82" s="40" t="s">
        <v>40</v>
      </c>
      <c r="O82" s="44" t="s">
        <v>39</v>
      </c>
      <c r="P82" s="44" t="s">
        <v>39</v>
      </c>
      <c r="Q82" s="39">
        <v>15</v>
      </c>
      <c r="R82" s="40" t="s">
        <v>40</v>
      </c>
      <c r="S82" s="39">
        <v>355</v>
      </c>
      <c r="T82" s="40">
        <f t="shared" ref="T82:T101" si="47">S82/F82</f>
        <v>0.6316725978647687</v>
      </c>
      <c r="U82" s="39">
        <v>0</v>
      </c>
      <c r="V82" s="40">
        <f t="shared" ref="V82:V101" si="48">U82/F82</f>
        <v>0</v>
      </c>
      <c r="W82" s="39">
        <v>207</v>
      </c>
      <c r="X82" s="40">
        <f t="shared" ref="X82:X101" si="49">W82/F82</f>
        <v>0.3683274021352313</v>
      </c>
      <c r="Y82" s="39">
        <v>0</v>
      </c>
      <c r="Z82" s="40">
        <f t="shared" si="46"/>
        <v>0</v>
      </c>
      <c r="AA82" s="39">
        <v>0</v>
      </c>
      <c r="AB82" s="41">
        <f t="shared" ref="AB82:AB88" si="50">(AA82/F82)</f>
        <v>0</v>
      </c>
      <c r="AC82" s="39">
        <f>VLOOKUP(A82,Sheet3!A:R,18,FALSE)</f>
        <v>15</v>
      </c>
      <c r="AD82" s="47" t="s">
        <v>40</v>
      </c>
    </row>
    <row r="83" spans="1:30" s="8" customFormat="1" x14ac:dyDescent="0.35">
      <c r="A83" s="42" t="s">
        <v>146</v>
      </c>
      <c r="B83" s="79" t="s">
        <v>366</v>
      </c>
      <c r="C83" s="45" t="s">
        <v>147</v>
      </c>
      <c r="D83" s="38" t="s">
        <v>141</v>
      </c>
      <c r="E83" s="38" t="s">
        <v>31</v>
      </c>
      <c r="F83" s="39">
        <v>2348</v>
      </c>
      <c r="G83" s="39">
        <v>1311</v>
      </c>
      <c r="H83" s="40">
        <f t="shared" si="43"/>
        <v>0.55834752981260649</v>
      </c>
      <c r="I83" s="44" t="s">
        <v>39</v>
      </c>
      <c r="J83" s="40" t="s">
        <v>40</v>
      </c>
      <c r="K83" s="39">
        <v>767</v>
      </c>
      <c r="L83" s="40">
        <f t="shared" si="44"/>
        <v>0.58504958047292144</v>
      </c>
      <c r="M83" s="39">
        <v>551</v>
      </c>
      <c r="N83" s="40">
        <f t="shared" ref="N83:N103" si="51">M83/G83</f>
        <v>0.42028985507246375</v>
      </c>
      <c r="O83" s="39">
        <v>808</v>
      </c>
      <c r="P83" s="39">
        <v>321</v>
      </c>
      <c r="Q83" s="39">
        <v>237</v>
      </c>
      <c r="R83" s="40">
        <f t="shared" ref="R83:R94" si="52">Q83/P83</f>
        <v>0.73831775700934577</v>
      </c>
      <c r="S83" s="39">
        <v>1616</v>
      </c>
      <c r="T83" s="40">
        <f t="shared" si="47"/>
        <v>0.68824531516183984</v>
      </c>
      <c r="U83" s="39">
        <v>241</v>
      </c>
      <c r="V83" s="40">
        <f t="shared" si="48"/>
        <v>0.10264054514480409</v>
      </c>
      <c r="W83" s="39">
        <v>491</v>
      </c>
      <c r="X83" s="40">
        <f t="shared" si="49"/>
        <v>0.20911413969335604</v>
      </c>
      <c r="Y83" s="39">
        <v>0</v>
      </c>
      <c r="Z83" s="40">
        <f t="shared" si="46"/>
        <v>0</v>
      </c>
      <c r="AA83" s="39">
        <v>0</v>
      </c>
      <c r="AB83" s="41">
        <f t="shared" si="50"/>
        <v>0</v>
      </c>
      <c r="AC83" s="39">
        <f>VLOOKUP(A83,Sheet3!A:R,18,FALSE)</f>
        <v>194</v>
      </c>
      <c r="AD83" s="47">
        <f t="shared" ref="AD83:AD101" si="53">AC83/O83</f>
        <v>0.24009900990099009</v>
      </c>
    </row>
    <row r="84" spans="1:30" s="8" customFormat="1" x14ac:dyDescent="0.35">
      <c r="A84" s="48" t="s">
        <v>148</v>
      </c>
      <c r="B84" s="78" t="s">
        <v>367</v>
      </c>
      <c r="C84" s="43" t="s">
        <v>147</v>
      </c>
      <c r="D84" s="43" t="s">
        <v>141</v>
      </c>
      <c r="E84" s="38" t="s">
        <v>31</v>
      </c>
      <c r="F84" s="39">
        <v>230</v>
      </c>
      <c r="G84" s="39">
        <v>170</v>
      </c>
      <c r="H84" s="40">
        <f t="shared" si="43"/>
        <v>0.73913043478260865</v>
      </c>
      <c r="I84" s="39">
        <v>20</v>
      </c>
      <c r="J84" s="40">
        <f>I84/F84</f>
        <v>8.6956521739130432E-2</v>
      </c>
      <c r="K84" s="39">
        <v>115</v>
      </c>
      <c r="L84" s="40">
        <f t="shared" si="44"/>
        <v>0.67647058823529416</v>
      </c>
      <c r="M84" s="39">
        <v>95</v>
      </c>
      <c r="N84" s="40">
        <f t="shared" si="51"/>
        <v>0.55882352941176472</v>
      </c>
      <c r="O84" s="39">
        <v>74</v>
      </c>
      <c r="P84" s="39">
        <v>74</v>
      </c>
      <c r="Q84" s="39">
        <v>71</v>
      </c>
      <c r="R84" s="40">
        <f t="shared" si="52"/>
        <v>0.95945945945945943</v>
      </c>
      <c r="S84" s="39">
        <v>150</v>
      </c>
      <c r="T84" s="40">
        <f t="shared" si="47"/>
        <v>0.65217391304347827</v>
      </c>
      <c r="U84" s="39">
        <v>10</v>
      </c>
      <c r="V84" s="40">
        <f t="shared" si="48"/>
        <v>4.3478260869565216E-2</v>
      </c>
      <c r="W84" s="39">
        <v>50</v>
      </c>
      <c r="X84" s="40">
        <f t="shared" si="49"/>
        <v>0.21739130434782608</v>
      </c>
      <c r="Y84" s="39">
        <v>20</v>
      </c>
      <c r="Z84" s="40">
        <f t="shared" si="46"/>
        <v>8.6956521739130432E-2</v>
      </c>
      <c r="AA84" s="39">
        <v>0</v>
      </c>
      <c r="AB84" s="41">
        <f t="shared" si="50"/>
        <v>0</v>
      </c>
      <c r="AC84" s="39">
        <f>VLOOKUP(A84,Sheet3!A:R,18,FALSE)</f>
        <v>109</v>
      </c>
      <c r="AD84" s="47">
        <f t="shared" si="53"/>
        <v>1.472972972972973</v>
      </c>
    </row>
    <row r="85" spans="1:30" s="8" customFormat="1" x14ac:dyDescent="0.35">
      <c r="A85" s="42" t="s">
        <v>149</v>
      </c>
      <c r="B85" s="78" t="s">
        <v>322</v>
      </c>
      <c r="C85" s="43" t="s">
        <v>147</v>
      </c>
      <c r="D85" s="43" t="s">
        <v>141</v>
      </c>
      <c r="E85" s="43" t="s">
        <v>31</v>
      </c>
      <c r="F85" s="39">
        <v>507</v>
      </c>
      <c r="G85" s="39">
        <v>86</v>
      </c>
      <c r="H85" s="40">
        <f t="shared" si="43"/>
        <v>0.16962524654832348</v>
      </c>
      <c r="I85" s="39">
        <v>9</v>
      </c>
      <c r="J85" s="40">
        <f>I85/F85</f>
        <v>1.7751479289940829E-2</v>
      </c>
      <c r="K85" s="39">
        <v>99</v>
      </c>
      <c r="L85" s="40">
        <f t="shared" si="44"/>
        <v>1.1511627906976745</v>
      </c>
      <c r="M85" s="39">
        <v>63</v>
      </c>
      <c r="N85" s="40">
        <f t="shared" si="51"/>
        <v>0.73255813953488369</v>
      </c>
      <c r="O85" s="39">
        <v>46</v>
      </c>
      <c r="P85" s="39">
        <v>39</v>
      </c>
      <c r="Q85" s="39">
        <v>39</v>
      </c>
      <c r="R85" s="40">
        <f t="shared" si="52"/>
        <v>1</v>
      </c>
      <c r="S85" s="39">
        <v>346</v>
      </c>
      <c r="T85" s="40">
        <f t="shared" si="47"/>
        <v>0.68244575936883634</v>
      </c>
      <c r="U85" s="39">
        <v>67</v>
      </c>
      <c r="V85" s="40">
        <f t="shared" si="48"/>
        <v>0.13214990138067062</v>
      </c>
      <c r="W85" s="39">
        <v>26</v>
      </c>
      <c r="X85" s="40">
        <f t="shared" si="49"/>
        <v>5.128205128205128E-2</v>
      </c>
      <c r="Y85" s="39">
        <v>14</v>
      </c>
      <c r="Z85" s="40">
        <f t="shared" si="46"/>
        <v>2.7613412228796843E-2</v>
      </c>
      <c r="AA85" s="39">
        <v>54</v>
      </c>
      <c r="AB85" s="41">
        <f t="shared" si="50"/>
        <v>0.10650887573964497</v>
      </c>
      <c r="AC85" s="39">
        <f>VLOOKUP(A85,Sheet3!A:R,18,FALSE)</f>
        <v>131</v>
      </c>
      <c r="AD85" s="47">
        <f t="shared" si="53"/>
        <v>2.847826086956522</v>
      </c>
    </row>
    <row r="86" spans="1:30" s="8" customFormat="1" x14ac:dyDescent="0.35">
      <c r="A86" s="42" t="s">
        <v>150</v>
      </c>
      <c r="B86" s="78" t="s">
        <v>367</v>
      </c>
      <c r="C86" s="43" t="s">
        <v>147</v>
      </c>
      <c r="D86" s="43" t="s">
        <v>141</v>
      </c>
      <c r="E86" s="38" t="s">
        <v>31</v>
      </c>
      <c r="F86" s="39">
        <v>213</v>
      </c>
      <c r="G86" s="39">
        <v>92</v>
      </c>
      <c r="H86" s="40">
        <f t="shared" si="43"/>
        <v>0.431924882629108</v>
      </c>
      <c r="I86" s="39">
        <v>121</v>
      </c>
      <c r="J86" s="40">
        <f>I86/F86</f>
        <v>0.568075117370892</v>
      </c>
      <c r="K86" s="39">
        <v>47</v>
      </c>
      <c r="L86" s="40">
        <f t="shared" si="44"/>
        <v>0.51086956521739135</v>
      </c>
      <c r="M86" s="39">
        <v>47</v>
      </c>
      <c r="N86" s="40">
        <f t="shared" si="51"/>
        <v>0.51086956521739135</v>
      </c>
      <c r="O86" s="39">
        <v>41</v>
      </c>
      <c r="P86" s="39">
        <v>19</v>
      </c>
      <c r="Q86" s="39">
        <v>14</v>
      </c>
      <c r="R86" s="40">
        <f t="shared" si="52"/>
        <v>0.73684210526315785</v>
      </c>
      <c r="S86" s="39">
        <v>27</v>
      </c>
      <c r="T86" s="40">
        <f t="shared" si="47"/>
        <v>0.12676056338028169</v>
      </c>
      <c r="U86" s="39">
        <v>27</v>
      </c>
      <c r="V86" s="40">
        <f t="shared" si="48"/>
        <v>0.12676056338028169</v>
      </c>
      <c r="W86" s="39">
        <v>142</v>
      </c>
      <c r="X86" s="40">
        <f t="shared" si="49"/>
        <v>0.66666666666666663</v>
      </c>
      <c r="Y86" s="44" t="s">
        <v>39</v>
      </c>
      <c r="Z86" s="40" t="s">
        <v>40</v>
      </c>
      <c r="AA86" s="44">
        <v>17</v>
      </c>
      <c r="AB86" s="41">
        <f t="shared" si="50"/>
        <v>7.9812206572769953E-2</v>
      </c>
      <c r="AC86" s="39">
        <f>VLOOKUP(A86,Sheet3!A:R,18,FALSE)</f>
        <v>12</v>
      </c>
      <c r="AD86" s="47">
        <f t="shared" si="53"/>
        <v>0.29268292682926828</v>
      </c>
    </row>
    <row r="87" spans="1:30" s="8" customFormat="1" x14ac:dyDescent="0.35">
      <c r="A87" s="42" t="s">
        <v>151</v>
      </c>
      <c r="B87" s="78" t="s">
        <v>368</v>
      </c>
      <c r="C87" s="43" t="s">
        <v>147</v>
      </c>
      <c r="D87" s="38" t="s">
        <v>141</v>
      </c>
      <c r="E87" s="38" t="s">
        <v>31</v>
      </c>
      <c r="F87" s="39">
        <v>662</v>
      </c>
      <c r="G87" s="39">
        <v>279</v>
      </c>
      <c r="H87" s="40">
        <f t="shared" si="43"/>
        <v>0.4214501510574018</v>
      </c>
      <c r="I87" s="39">
        <v>383</v>
      </c>
      <c r="J87" s="40">
        <f>I87/F87</f>
        <v>0.5785498489425982</v>
      </c>
      <c r="K87" s="39">
        <v>190</v>
      </c>
      <c r="L87" s="40">
        <f t="shared" si="44"/>
        <v>0.68100358422939067</v>
      </c>
      <c r="M87" s="39">
        <v>91</v>
      </c>
      <c r="N87" s="40">
        <f t="shared" si="51"/>
        <v>0.32616487455197135</v>
      </c>
      <c r="O87" s="39">
        <v>260</v>
      </c>
      <c r="P87" s="39">
        <v>260</v>
      </c>
      <c r="Q87" s="39">
        <v>260</v>
      </c>
      <c r="R87" s="40">
        <f t="shared" si="52"/>
        <v>1</v>
      </c>
      <c r="S87" s="39">
        <v>363</v>
      </c>
      <c r="T87" s="40">
        <f t="shared" si="47"/>
        <v>0.54833836858006046</v>
      </c>
      <c r="U87" s="39">
        <v>4</v>
      </c>
      <c r="V87" s="40">
        <f t="shared" si="48"/>
        <v>6.0422960725075529E-3</v>
      </c>
      <c r="W87" s="39">
        <v>295</v>
      </c>
      <c r="X87" s="40">
        <f t="shared" si="49"/>
        <v>0.44561933534743203</v>
      </c>
      <c r="Y87" s="39">
        <v>0</v>
      </c>
      <c r="Z87" s="40">
        <f t="shared" ref="Z87:Z98" si="54">Y87/F87</f>
        <v>0</v>
      </c>
      <c r="AA87" s="39">
        <v>0</v>
      </c>
      <c r="AB87" s="41">
        <f t="shared" si="50"/>
        <v>0</v>
      </c>
      <c r="AC87" s="39">
        <f>VLOOKUP(A87,Sheet3!A:R,18,FALSE)</f>
        <v>249</v>
      </c>
      <c r="AD87" s="47">
        <f t="shared" si="53"/>
        <v>0.95769230769230773</v>
      </c>
    </row>
    <row r="88" spans="1:30" s="8" customFormat="1" x14ac:dyDescent="0.35">
      <c r="A88" s="42" t="s">
        <v>152</v>
      </c>
      <c r="B88" s="78" t="s">
        <v>369</v>
      </c>
      <c r="C88" s="43" t="s">
        <v>147</v>
      </c>
      <c r="D88" s="43" t="s">
        <v>141</v>
      </c>
      <c r="E88" s="38" t="s">
        <v>31</v>
      </c>
      <c r="F88" s="39">
        <v>1334</v>
      </c>
      <c r="G88" s="39">
        <v>984</v>
      </c>
      <c r="H88" s="40">
        <f t="shared" si="43"/>
        <v>0.73763118440779607</v>
      </c>
      <c r="I88" s="44" t="s">
        <v>39</v>
      </c>
      <c r="J88" s="40" t="s">
        <v>40</v>
      </c>
      <c r="K88" s="39">
        <v>511</v>
      </c>
      <c r="L88" s="40">
        <f t="shared" si="44"/>
        <v>0.51930894308943087</v>
      </c>
      <c r="M88" s="39">
        <v>339</v>
      </c>
      <c r="N88" s="40">
        <f t="shared" si="51"/>
        <v>0.34451219512195119</v>
      </c>
      <c r="O88" s="39">
        <v>788</v>
      </c>
      <c r="P88" s="39">
        <v>636</v>
      </c>
      <c r="Q88" s="39">
        <v>600</v>
      </c>
      <c r="R88" s="40">
        <f t="shared" si="52"/>
        <v>0.94339622641509435</v>
      </c>
      <c r="S88" s="39">
        <v>694</v>
      </c>
      <c r="T88" s="40">
        <f t="shared" si="47"/>
        <v>0.52023988005997002</v>
      </c>
      <c r="U88" s="39">
        <v>0</v>
      </c>
      <c r="V88" s="40">
        <f t="shared" si="48"/>
        <v>0</v>
      </c>
      <c r="W88" s="39">
        <v>640</v>
      </c>
      <c r="X88" s="40">
        <f t="shared" si="49"/>
        <v>0.47976011994002998</v>
      </c>
      <c r="Y88" s="39">
        <v>0</v>
      </c>
      <c r="Z88" s="40">
        <f t="shared" si="54"/>
        <v>0</v>
      </c>
      <c r="AA88" s="39">
        <v>0</v>
      </c>
      <c r="AB88" s="41">
        <f t="shared" si="50"/>
        <v>0</v>
      </c>
      <c r="AC88" s="39">
        <f>VLOOKUP(A88,Sheet3!A:R,18,FALSE)</f>
        <v>581</v>
      </c>
      <c r="AD88" s="47">
        <f t="shared" si="53"/>
        <v>0.73730964467005078</v>
      </c>
    </row>
    <row r="89" spans="1:30" s="8" customFormat="1" x14ac:dyDescent="0.35">
      <c r="A89" s="38" t="s">
        <v>153</v>
      </c>
      <c r="B89" s="78" t="s">
        <v>370</v>
      </c>
      <c r="C89" s="43" t="s">
        <v>147</v>
      </c>
      <c r="D89" s="43" t="s">
        <v>141</v>
      </c>
      <c r="E89" s="38" t="s">
        <v>31</v>
      </c>
      <c r="F89" s="39">
        <v>1158</v>
      </c>
      <c r="G89" s="39">
        <v>599</v>
      </c>
      <c r="H89" s="40">
        <f t="shared" si="43"/>
        <v>0.51727115716753025</v>
      </c>
      <c r="I89" s="44" t="s">
        <v>39</v>
      </c>
      <c r="J89" s="40" t="s">
        <v>40</v>
      </c>
      <c r="K89" s="39">
        <v>381</v>
      </c>
      <c r="L89" s="40">
        <f t="shared" si="44"/>
        <v>0.63606010016694492</v>
      </c>
      <c r="M89" s="39">
        <v>215</v>
      </c>
      <c r="N89" s="40">
        <f t="shared" si="51"/>
        <v>0.35893155258764609</v>
      </c>
      <c r="O89" s="39">
        <v>415</v>
      </c>
      <c r="P89" s="39">
        <v>415</v>
      </c>
      <c r="Q89" s="39">
        <v>409</v>
      </c>
      <c r="R89" s="40">
        <f t="shared" si="52"/>
        <v>0.98554216867469879</v>
      </c>
      <c r="S89" s="39">
        <v>87</v>
      </c>
      <c r="T89" s="40">
        <f t="shared" si="47"/>
        <v>7.512953367875648E-2</v>
      </c>
      <c r="U89" s="39">
        <v>696</v>
      </c>
      <c r="V89" s="40">
        <f t="shared" si="48"/>
        <v>0.60103626943005184</v>
      </c>
      <c r="W89" s="39">
        <v>374</v>
      </c>
      <c r="X89" s="40">
        <f t="shared" si="49"/>
        <v>0.3229706390328152</v>
      </c>
      <c r="Y89" s="39">
        <v>1</v>
      </c>
      <c r="Z89" s="40">
        <f t="shared" si="54"/>
        <v>8.6355785837651119E-4</v>
      </c>
      <c r="AA89" s="44" t="s">
        <v>39</v>
      </c>
      <c r="AB89" s="44" t="s">
        <v>40</v>
      </c>
      <c r="AC89" s="39">
        <f>VLOOKUP(A89,Sheet3!A:R,18,FALSE)</f>
        <v>398</v>
      </c>
      <c r="AD89" s="47">
        <f t="shared" si="53"/>
        <v>0.95903614457831321</v>
      </c>
    </row>
    <row r="90" spans="1:30" s="8" customFormat="1" x14ac:dyDescent="0.35">
      <c r="A90" s="48" t="s">
        <v>154</v>
      </c>
      <c r="B90" s="78" t="s">
        <v>371</v>
      </c>
      <c r="C90" s="43" t="s">
        <v>147</v>
      </c>
      <c r="D90" s="38" t="s">
        <v>141</v>
      </c>
      <c r="E90" s="43" t="s">
        <v>31</v>
      </c>
      <c r="F90" s="39">
        <v>343</v>
      </c>
      <c r="G90" s="39">
        <v>141</v>
      </c>
      <c r="H90" s="40">
        <f t="shared" si="43"/>
        <v>0.41107871720116618</v>
      </c>
      <c r="I90" s="39">
        <v>11</v>
      </c>
      <c r="J90" s="40">
        <f t="shared" ref="J90:J101" si="55">I90/F90</f>
        <v>3.2069970845481049E-2</v>
      </c>
      <c r="K90" s="39">
        <v>108</v>
      </c>
      <c r="L90" s="40">
        <f t="shared" si="44"/>
        <v>0.76595744680851063</v>
      </c>
      <c r="M90" s="39">
        <v>77</v>
      </c>
      <c r="N90" s="40">
        <f t="shared" si="51"/>
        <v>0.54609929078014185</v>
      </c>
      <c r="O90" s="39">
        <v>90</v>
      </c>
      <c r="P90" s="39">
        <v>90</v>
      </c>
      <c r="Q90" s="39">
        <v>64</v>
      </c>
      <c r="R90" s="40">
        <f t="shared" si="52"/>
        <v>0.71111111111111114</v>
      </c>
      <c r="S90" s="39">
        <v>155</v>
      </c>
      <c r="T90" s="40">
        <f t="shared" si="47"/>
        <v>0.45189504373177841</v>
      </c>
      <c r="U90" s="39">
        <v>3</v>
      </c>
      <c r="V90" s="40">
        <f t="shared" si="48"/>
        <v>8.7463556851311956E-3</v>
      </c>
      <c r="W90" s="39">
        <v>185</v>
      </c>
      <c r="X90" s="40">
        <f t="shared" si="49"/>
        <v>0.53935860058309038</v>
      </c>
      <c r="Y90" s="39">
        <v>0</v>
      </c>
      <c r="Z90" s="40">
        <f t="shared" si="54"/>
        <v>0</v>
      </c>
      <c r="AA90" s="39">
        <v>0</v>
      </c>
      <c r="AB90" s="54">
        <f>(AA90/F90)</f>
        <v>0</v>
      </c>
      <c r="AC90" s="39">
        <f>VLOOKUP(A90,Sheet3!A:R,18,FALSE)</f>
        <v>43</v>
      </c>
      <c r="AD90" s="47">
        <f t="shared" si="53"/>
        <v>0.4777777777777778</v>
      </c>
    </row>
    <row r="91" spans="1:30" s="8" customFormat="1" x14ac:dyDescent="0.35">
      <c r="A91" s="42" t="s">
        <v>155</v>
      </c>
      <c r="B91" s="78" t="s">
        <v>371</v>
      </c>
      <c r="C91" s="38" t="s">
        <v>147</v>
      </c>
      <c r="D91" s="38" t="s">
        <v>141</v>
      </c>
      <c r="E91" s="43" t="s">
        <v>31</v>
      </c>
      <c r="F91" s="39">
        <v>722</v>
      </c>
      <c r="G91" s="39">
        <v>668</v>
      </c>
      <c r="H91" s="40">
        <f t="shared" si="43"/>
        <v>0.92520775623268703</v>
      </c>
      <c r="I91" s="39">
        <v>54</v>
      </c>
      <c r="J91" s="40">
        <f t="shared" si="55"/>
        <v>7.4792243767313013E-2</v>
      </c>
      <c r="K91" s="39">
        <v>420</v>
      </c>
      <c r="L91" s="40">
        <f t="shared" si="44"/>
        <v>0.62874251497005984</v>
      </c>
      <c r="M91" s="39">
        <v>317</v>
      </c>
      <c r="N91" s="40">
        <f t="shared" si="51"/>
        <v>0.47455089820359281</v>
      </c>
      <c r="O91" s="39">
        <v>257</v>
      </c>
      <c r="P91" s="39">
        <v>257</v>
      </c>
      <c r="Q91" s="39">
        <v>181</v>
      </c>
      <c r="R91" s="40">
        <f t="shared" si="52"/>
        <v>0.7042801556420234</v>
      </c>
      <c r="S91" s="39">
        <v>137</v>
      </c>
      <c r="T91" s="40">
        <f t="shared" si="47"/>
        <v>0.18975069252077562</v>
      </c>
      <c r="U91" s="39">
        <v>61</v>
      </c>
      <c r="V91" s="40">
        <f t="shared" si="48"/>
        <v>8.4487534626038779E-2</v>
      </c>
      <c r="W91" s="39">
        <v>524</v>
      </c>
      <c r="X91" s="40">
        <f t="shared" si="49"/>
        <v>0.72576177285318555</v>
      </c>
      <c r="Y91" s="39">
        <v>0</v>
      </c>
      <c r="Z91" s="40">
        <f t="shared" si="54"/>
        <v>0</v>
      </c>
      <c r="AA91" s="44" t="s">
        <v>39</v>
      </c>
      <c r="AB91" s="44" t="s">
        <v>40</v>
      </c>
      <c r="AC91" s="39">
        <f>VLOOKUP(A91,Sheet3!A:R,18,FALSE)</f>
        <v>61</v>
      </c>
      <c r="AD91" s="47">
        <f t="shared" si="53"/>
        <v>0.23735408560311283</v>
      </c>
    </row>
    <row r="92" spans="1:30" s="8" customFormat="1" x14ac:dyDescent="0.35">
      <c r="A92" s="42" t="s">
        <v>156</v>
      </c>
      <c r="B92" s="78" t="s">
        <v>372</v>
      </c>
      <c r="C92" s="43" t="s">
        <v>147</v>
      </c>
      <c r="D92" s="43" t="s">
        <v>141</v>
      </c>
      <c r="E92" s="38" t="s">
        <v>31</v>
      </c>
      <c r="F92" s="39">
        <v>438</v>
      </c>
      <c r="G92" s="39">
        <v>388</v>
      </c>
      <c r="H92" s="40">
        <f t="shared" si="43"/>
        <v>0.88584474885844744</v>
      </c>
      <c r="I92" s="39">
        <v>43</v>
      </c>
      <c r="J92" s="40">
        <f t="shared" si="55"/>
        <v>9.8173515981735154E-2</v>
      </c>
      <c r="K92" s="39">
        <v>221</v>
      </c>
      <c r="L92" s="40">
        <f t="shared" si="44"/>
        <v>0.56958762886597936</v>
      </c>
      <c r="M92" s="39">
        <v>172</v>
      </c>
      <c r="N92" s="40">
        <f t="shared" si="51"/>
        <v>0.44329896907216493</v>
      </c>
      <c r="O92" s="39">
        <v>100</v>
      </c>
      <c r="P92" s="39">
        <v>100</v>
      </c>
      <c r="Q92" s="39">
        <v>96</v>
      </c>
      <c r="R92" s="40">
        <f t="shared" si="52"/>
        <v>0.96</v>
      </c>
      <c r="S92" s="39">
        <v>0</v>
      </c>
      <c r="T92" s="40">
        <f t="shared" si="47"/>
        <v>0</v>
      </c>
      <c r="U92" s="39">
        <v>26</v>
      </c>
      <c r="V92" s="40">
        <f t="shared" si="48"/>
        <v>5.9360730593607303E-2</v>
      </c>
      <c r="W92" s="39">
        <v>412</v>
      </c>
      <c r="X92" s="40">
        <f t="shared" si="49"/>
        <v>0.94063926940639264</v>
      </c>
      <c r="Y92" s="39">
        <v>0</v>
      </c>
      <c r="Z92" s="40">
        <f t="shared" si="54"/>
        <v>0</v>
      </c>
      <c r="AA92" s="39">
        <v>0</v>
      </c>
      <c r="AB92" s="41">
        <f>(AA92/F92)</f>
        <v>0</v>
      </c>
      <c r="AC92" s="39">
        <f>VLOOKUP(A92,Sheet3!A:R,18,FALSE)</f>
        <v>91</v>
      </c>
      <c r="AD92" s="47">
        <f t="shared" si="53"/>
        <v>0.91</v>
      </c>
    </row>
    <row r="93" spans="1:30" s="8" customFormat="1" x14ac:dyDescent="0.35">
      <c r="A93" s="48" t="s">
        <v>157</v>
      </c>
      <c r="B93" s="78" t="s">
        <v>367</v>
      </c>
      <c r="C93" s="43" t="s">
        <v>147</v>
      </c>
      <c r="D93" s="43" t="s">
        <v>141</v>
      </c>
      <c r="E93" s="38" t="s">
        <v>31</v>
      </c>
      <c r="F93" s="39">
        <v>1206</v>
      </c>
      <c r="G93" s="39">
        <v>632</v>
      </c>
      <c r="H93" s="40">
        <f t="shared" si="43"/>
        <v>0.52404643449419563</v>
      </c>
      <c r="I93" s="39">
        <v>20</v>
      </c>
      <c r="J93" s="40">
        <f t="shared" si="55"/>
        <v>1.658374792703151E-2</v>
      </c>
      <c r="K93" s="39">
        <v>111</v>
      </c>
      <c r="L93" s="40">
        <f t="shared" si="44"/>
        <v>0.17563291139240506</v>
      </c>
      <c r="M93" s="39">
        <v>91</v>
      </c>
      <c r="N93" s="40">
        <f t="shared" si="51"/>
        <v>0.14398734177215189</v>
      </c>
      <c r="O93" s="39">
        <v>104</v>
      </c>
      <c r="P93" s="39">
        <v>104</v>
      </c>
      <c r="Q93" s="39">
        <v>98</v>
      </c>
      <c r="R93" s="40">
        <f t="shared" si="52"/>
        <v>0.94230769230769229</v>
      </c>
      <c r="S93" s="39">
        <v>610</v>
      </c>
      <c r="T93" s="40">
        <f t="shared" si="47"/>
        <v>0.50580431177446106</v>
      </c>
      <c r="U93" s="39">
        <v>51</v>
      </c>
      <c r="V93" s="40">
        <f t="shared" si="48"/>
        <v>4.228855721393035E-2</v>
      </c>
      <c r="W93" s="39">
        <v>483</v>
      </c>
      <c r="X93" s="40">
        <f t="shared" si="49"/>
        <v>0.40049751243781095</v>
      </c>
      <c r="Y93" s="39">
        <v>62</v>
      </c>
      <c r="Z93" s="40">
        <f t="shared" si="54"/>
        <v>5.140961857379768E-2</v>
      </c>
      <c r="AA93" s="44" t="s">
        <v>39</v>
      </c>
      <c r="AB93" s="44" t="s">
        <v>40</v>
      </c>
      <c r="AC93" s="39">
        <f>VLOOKUP(A93,Sheet3!A:R,18,FALSE)</f>
        <v>112</v>
      </c>
      <c r="AD93" s="47">
        <f t="shared" si="53"/>
        <v>1.0769230769230769</v>
      </c>
    </row>
    <row r="94" spans="1:30" s="8" customFormat="1" x14ac:dyDescent="0.35">
      <c r="A94" s="48" t="s">
        <v>158</v>
      </c>
      <c r="B94" s="79" t="s">
        <v>373</v>
      </c>
      <c r="C94" s="43" t="s">
        <v>159</v>
      </c>
      <c r="D94" s="38" t="s">
        <v>141</v>
      </c>
      <c r="E94" s="38" t="s">
        <v>31</v>
      </c>
      <c r="F94" s="39">
        <v>1173</v>
      </c>
      <c r="G94" s="39">
        <v>1146</v>
      </c>
      <c r="H94" s="40">
        <f t="shared" si="43"/>
        <v>0.97698209718670082</v>
      </c>
      <c r="I94" s="39">
        <v>196</v>
      </c>
      <c r="J94" s="40">
        <f t="shared" si="55"/>
        <v>0.16709292412617222</v>
      </c>
      <c r="K94" s="39">
        <v>896</v>
      </c>
      <c r="L94" s="40">
        <f t="shared" si="44"/>
        <v>0.78184991273996507</v>
      </c>
      <c r="M94" s="39">
        <v>764</v>
      </c>
      <c r="N94" s="40">
        <f t="shared" si="51"/>
        <v>0.66666666666666663</v>
      </c>
      <c r="O94" s="39">
        <v>165</v>
      </c>
      <c r="P94" s="39">
        <v>165</v>
      </c>
      <c r="Q94" s="39">
        <v>160</v>
      </c>
      <c r="R94" s="40">
        <f t="shared" si="52"/>
        <v>0.96969696969696972</v>
      </c>
      <c r="S94" s="39">
        <v>42</v>
      </c>
      <c r="T94" s="40">
        <f t="shared" si="47"/>
        <v>3.5805626598465472E-2</v>
      </c>
      <c r="U94" s="39">
        <v>221</v>
      </c>
      <c r="V94" s="40">
        <f t="shared" si="48"/>
        <v>0.18840579710144928</v>
      </c>
      <c r="W94" s="39">
        <v>478</v>
      </c>
      <c r="X94" s="40">
        <f t="shared" si="49"/>
        <v>0.40750213128729751</v>
      </c>
      <c r="Y94" s="39">
        <v>5</v>
      </c>
      <c r="Z94" s="40">
        <f t="shared" si="54"/>
        <v>4.2625745950554137E-3</v>
      </c>
      <c r="AA94" s="44" t="s">
        <v>39</v>
      </c>
      <c r="AB94" s="44" t="s">
        <v>40</v>
      </c>
      <c r="AC94" s="39">
        <f>VLOOKUP(A94,Sheet3!A:R,18,FALSE)</f>
        <v>159</v>
      </c>
      <c r="AD94" s="47">
        <f t="shared" si="53"/>
        <v>0.96363636363636362</v>
      </c>
    </row>
    <row r="95" spans="1:30" s="8" customFormat="1" x14ac:dyDescent="0.35">
      <c r="A95" s="48" t="s">
        <v>160</v>
      </c>
      <c r="B95" s="78" t="s">
        <v>374</v>
      </c>
      <c r="C95" s="43" t="s">
        <v>159</v>
      </c>
      <c r="D95" s="38" t="s">
        <v>141</v>
      </c>
      <c r="E95" s="38" t="s">
        <v>31</v>
      </c>
      <c r="F95" s="39">
        <v>1803</v>
      </c>
      <c r="G95" s="39">
        <v>966</v>
      </c>
      <c r="H95" s="40">
        <f t="shared" si="43"/>
        <v>0.53577371048252909</v>
      </c>
      <c r="I95" s="39">
        <v>277</v>
      </c>
      <c r="J95" s="40">
        <f t="shared" si="55"/>
        <v>0.15363283416528009</v>
      </c>
      <c r="K95" s="44" t="s">
        <v>39</v>
      </c>
      <c r="L95" s="40" t="s">
        <v>40</v>
      </c>
      <c r="M95" s="39">
        <v>599</v>
      </c>
      <c r="N95" s="40">
        <f t="shared" si="51"/>
        <v>0.62008281573498969</v>
      </c>
      <c r="O95" s="39">
        <v>443</v>
      </c>
      <c r="P95" s="44" t="s">
        <v>39</v>
      </c>
      <c r="Q95" s="39">
        <v>144</v>
      </c>
      <c r="R95" s="40" t="s">
        <v>40</v>
      </c>
      <c r="S95" s="39">
        <v>995</v>
      </c>
      <c r="T95" s="40">
        <f t="shared" si="47"/>
        <v>0.55185801442041038</v>
      </c>
      <c r="U95" s="39">
        <v>316</v>
      </c>
      <c r="V95" s="40">
        <f t="shared" si="48"/>
        <v>0.1752634498058791</v>
      </c>
      <c r="W95" s="39">
        <v>447</v>
      </c>
      <c r="X95" s="40">
        <f t="shared" si="49"/>
        <v>0.24792013311148087</v>
      </c>
      <c r="Y95" s="39">
        <v>40</v>
      </c>
      <c r="Z95" s="40">
        <f t="shared" si="54"/>
        <v>2.2185246810870772E-2</v>
      </c>
      <c r="AA95" s="39">
        <v>2</v>
      </c>
      <c r="AB95" s="41">
        <f>(AA95/F95)</f>
        <v>1.1092623405435386E-3</v>
      </c>
      <c r="AC95" s="39">
        <f>VLOOKUP(A95,Sheet3!A:R,18,FALSE)</f>
        <v>138</v>
      </c>
      <c r="AD95" s="47">
        <f t="shared" si="53"/>
        <v>0.31151241534988711</v>
      </c>
    </row>
    <row r="96" spans="1:30" s="8" customFormat="1" x14ac:dyDescent="0.35">
      <c r="A96" s="42" t="s">
        <v>161</v>
      </c>
      <c r="B96" s="78" t="s">
        <v>375</v>
      </c>
      <c r="C96" s="43" t="s">
        <v>162</v>
      </c>
      <c r="D96" s="38" t="s">
        <v>141</v>
      </c>
      <c r="E96" s="43" t="s">
        <v>31</v>
      </c>
      <c r="F96" s="39">
        <v>378</v>
      </c>
      <c r="G96" s="39">
        <v>89</v>
      </c>
      <c r="H96" s="40">
        <f t="shared" si="43"/>
        <v>0.23544973544973544</v>
      </c>
      <c r="I96" s="39">
        <v>44</v>
      </c>
      <c r="J96" s="40">
        <f t="shared" si="55"/>
        <v>0.1164021164021164</v>
      </c>
      <c r="K96" s="39">
        <v>84</v>
      </c>
      <c r="L96" s="40">
        <f t="shared" ref="L96:L103" si="56">K96/G96</f>
        <v>0.9438202247191011</v>
      </c>
      <c r="M96" s="39">
        <v>44</v>
      </c>
      <c r="N96" s="40">
        <f t="shared" si="51"/>
        <v>0.4943820224719101</v>
      </c>
      <c r="O96" s="39">
        <v>89</v>
      </c>
      <c r="P96" s="39">
        <v>89</v>
      </c>
      <c r="Q96" s="39">
        <v>89</v>
      </c>
      <c r="R96" s="40">
        <f t="shared" ref="R96:R101" si="57">Q96/P96</f>
        <v>1</v>
      </c>
      <c r="S96" s="39">
        <v>273</v>
      </c>
      <c r="T96" s="40">
        <f t="shared" si="47"/>
        <v>0.72222222222222221</v>
      </c>
      <c r="U96" s="39">
        <v>0</v>
      </c>
      <c r="V96" s="40">
        <f t="shared" si="48"/>
        <v>0</v>
      </c>
      <c r="W96" s="39">
        <v>101</v>
      </c>
      <c r="X96" s="40">
        <f t="shared" si="49"/>
        <v>0.26719576719576721</v>
      </c>
      <c r="Y96" s="39">
        <v>0</v>
      </c>
      <c r="Z96" s="40">
        <f t="shared" si="54"/>
        <v>0</v>
      </c>
      <c r="AA96" s="39">
        <v>0</v>
      </c>
      <c r="AB96" s="41">
        <f>(AA96/F96)</f>
        <v>0</v>
      </c>
      <c r="AC96" s="39">
        <f>VLOOKUP(A96,Sheet3!A:R,18,FALSE)</f>
        <v>90</v>
      </c>
      <c r="AD96" s="47">
        <f t="shared" si="53"/>
        <v>1.0112359550561798</v>
      </c>
    </row>
    <row r="97" spans="1:30" s="8" customFormat="1" x14ac:dyDescent="0.35">
      <c r="A97" s="42" t="s">
        <v>163</v>
      </c>
      <c r="B97" s="79" t="s">
        <v>376</v>
      </c>
      <c r="C97" s="45" t="s">
        <v>162</v>
      </c>
      <c r="D97" s="45" t="s">
        <v>141</v>
      </c>
      <c r="E97" s="38" t="s">
        <v>31</v>
      </c>
      <c r="F97" s="39">
        <v>492</v>
      </c>
      <c r="G97" s="39">
        <v>361</v>
      </c>
      <c r="H97" s="40">
        <f t="shared" si="43"/>
        <v>0.73373983739837401</v>
      </c>
      <c r="I97" s="39">
        <v>216</v>
      </c>
      <c r="J97" s="40">
        <f t="shared" si="55"/>
        <v>0.43902439024390244</v>
      </c>
      <c r="K97" s="39">
        <v>207</v>
      </c>
      <c r="L97" s="40">
        <f t="shared" si="56"/>
        <v>0.57340720221606645</v>
      </c>
      <c r="M97" s="39">
        <v>164</v>
      </c>
      <c r="N97" s="40">
        <f t="shared" si="51"/>
        <v>0.45429362880886426</v>
      </c>
      <c r="O97" s="39">
        <v>218</v>
      </c>
      <c r="P97" s="39">
        <v>110</v>
      </c>
      <c r="Q97" s="39">
        <v>62</v>
      </c>
      <c r="R97" s="40">
        <f t="shared" si="57"/>
        <v>0.5636363636363636</v>
      </c>
      <c r="S97" s="39">
        <v>270</v>
      </c>
      <c r="T97" s="40">
        <f t="shared" si="47"/>
        <v>0.54878048780487809</v>
      </c>
      <c r="U97" s="39">
        <v>117</v>
      </c>
      <c r="V97" s="40">
        <f t="shared" si="48"/>
        <v>0.23780487804878048</v>
      </c>
      <c r="W97" s="39">
        <v>105</v>
      </c>
      <c r="X97" s="40">
        <f t="shared" si="49"/>
        <v>0.21341463414634146</v>
      </c>
      <c r="Y97" s="39">
        <v>0</v>
      </c>
      <c r="Z97" s="40">
        <f t="shared" si="54"/>
        <v>0</v>
      </c>
      <c r="AA97" s="39">
        <v>0</v>
      </c>
      <c r="AB97" s="41">
        <f>(AA97/F97)</f>
        <v>0</v>
      </c>
      <c r="AC97" s="39">
        <v>65</v>
      </c>
      <c r="AD97" s="47">
        <f t="shared" si="53"/>
        <v>0.29816513761467889</v>
      </c>
    </row>
    <row r="98" spans="1:30" s="8" customFormat="1" x14ac:dyDescent="0.35">
      <c r="A98" s="38" t="s">
        <v>164</v>
      </c>
      <c r="B98" s="78" t="s">
        <v>377</v>
      </c>
      <c r="C98" s="43" t="s">
        <v>162</v>
      </c>
      <c r="D98" s="43" t="s">
        <v>141</v>
      </c>
      <c r="E98" s="43" t="s">
        <v>31</v>
      </c>
      <c r="F98" s="39">
        <v>278</v>
      </c>
      <c r="G98" s="39">
        <v>88</v>
      </c>
      <c r="H98" s="40">
        <f t="shared" si="43"/>
        <v>0.31654676258992803</v>
      </c>
      <c r="I98" s="39">
        <v>12</v>
      </c>
      <c r="J98" s="40">
        <f t="shared" si="55"/>
        <v>4.3165467625899283E-2</v>
      </c>
      <c r="K98" s="39">
        <v>72</v>
      </c>
      <c r="L98" s="40">
        <f t="shared" si="56"/>
        <v>0.81818181818181823</v>
      </c>
      <c r="M98" s="39">
        <v>66</v>
      </c>
      <c r="N98" s="40">
        <f t="shared" si="51"/>
        <v>0.75</v>
      </c>
      <c r="O98" s="39">
        <v>42</v>
      </c>
      <c r="P98" s="39">
        <v>32</v>
      </c>
      <c r="Q98" s="39">
        <v>29</v>
      </c>
      <c r="R98" s="40">
        <f t="shared" si="57"/>
        <v>0.90625</v>
      </c>
      <c r="S98" s="39">
        <v>154</v>
      </c>
      <c r="T98" s="40">
        <f t="shared" si="47"/>
        <v>0.5539568345323741</v>
      </c>
      <c r="U98" s="39">
        <v>36</v>
      </c>
      <c r="V98" s="40">
        <f t="shared" si="48"/>
        <v>0.12949640287769784</v>
      </c>
      <c r="W98" s="39">
        <v>87</v>
      </c>
      <c r="X98" s="40">
        <f t="shared" si="49"/>
        <v>0.31294964028776978</v>
      </c>
      <c r="Y98" s="39">
        <v>1</v>
      </c>
      <c r="Z98" s="40">
        <f t="shared" si="54"/>
        <v>3.5971223021582736E-3</v>
      </c>
      <c r="AA98" s="39">
        <v>0</v>
      </c>
      <c r="AB98" s="41">
        <f>(AA98/F98)</f>
        <v>0</v>
      </c>
      <c r="AC98" s="39">
        <f>VLOOKUP(A98,Sheet3!A:R,18,FALSE)</f>
        <v>32</v>
      </c>
      <c r="AD98" s="47">
        <f t="shared" si="53"/>
        <v>0.76190476190476186</v>
      </c>
    </row>
    <row r="99" spans="1:30" s="8" customFormat="1" x14ac:dyDescent="0.35">
      <c r="A99" s="38" t="s">
        <v>165</v>
      </c>
      <c r="B99" s="79" t="s">
        <v>378</v>
      </c>
      <c r="C99" s="45" t="s">
        <v>162</v>
      </c>
      <c r="D99" s="45" t="s">
        <v>141</v>
      </c>
      <c r="E99" s="43" t="s">
        <v>31</v>
      </c>
      <c r="F99" s="39">
        <v>221</v>
      </c>
      <c r="G99" s="39">
        <v>60</v>
      </c>
      <c r="H99" s="40">
        <f t="shared" si="43"/>
        <v>0.27149321266968324</v>
      </c>
      <c r="I99" s="39">
        <v>3</v>
      </c>
      <c r="J99" s="40">
        <f t="shared" si="55"/>
        <v>1.3574660633484163E-2</v>
      </c>
      <c r="K99" s="39">
        <v>50</v>
      </c>
      <c r="L99" s="40">
        <f t="shared" si="56"/>
        <v>0.83333333333333337</v>
      </c>
      <c r="M99" s="39">
        <v>24</v>
      </c>
      <c r="N99" s="40">
        <f t="shared" si="51"/>
        <v>0.4</v>
      </c>
      <c r="O99" s="39">
        <v>39</v>
      </c>
      <c r="P99" s="39">
        <v>37</v>
      </c>
      <c r="Q99" s="39">
        <v>34</v>
      </c>
      <c r="R99" s="40">
        <f t="shared" si="57"/>
        <v>0.91891891891891897</v>
      </c>
      <c r="S99" s="39">
        <v>1</v>
      </c>
      <c r="T99" s="40">
        <f t="shared" si="47"/>
        <v>4.5248868778280547E-3</v>
      </c>
      <c r="U99" s="39">
        <v>96</v>
      </c>
      <c r="V99" s="40">
        <f t="shared" si="48"/>
        <v>0.43438914027149322</v>
      </c>
      <c r="W99" s="39">
        <v>105</v>
      </c>
      <c r="X99" s="40">
        <f t="shared" si="49"/>
        <v>0.47511312217194568</v>
      </c>
      <c r="Y99" s="44" t="s">
        <v>39</v>
      </c>
      <c r="Z99" s="40" t="s">
        <v>40</v>
      </c>
      <c r="AA99" s="44" t="s">
        <v>39</v>
      </c>
      <c r="AB99" s="44" t="s">
        <v>40</v>
      </c>
      <c r="AC99" s="39">
        <f>VLOOKUP(A99,Sheet3!A:R,18,FALSE)</f>
        <v>32</v>
      </c>
      <c r="AD99" s="47">
        <f t="shared" si="53"/>
        <v>0.82051282051282048</v>
      </c>
    </row>
    <row r="100" spans="1:30" s="8" customFormat="1" x14ac:dyDescent="0.35">
      <c r="A100" s="38" t="s">
        <v>166</v>
      </c>
      <c r="B100" s="78" t="s">
        <v>379</v>
      </c>
      <c r="C100" s="43" t="s">
        <v>162</v>
      </c>
      <c r="D100" s="38" t="s">
        <v>141</v>
      </c>
      <c r="E100" s="38" t="s">
        <v>31</v>
      </c>
      <c r="F100" s="39">
        <v>1025</v>
      </c>
      <c r="G100" s="39">
        <v>361</v>
      </c>
      <c r="H100" s="40">
        <f t="shared" si="43"/>
        <v>0.35219512195121949</v>
      </c>
      <c r="I100" s="39">
        <v>5</v>
      </c>
      <c r="J100" s="40">
        <f t="shared" si="55"/>
        <v>4.8780487804878049E-3</v>
      </c>
      <c r="K100" s="39">
        <v>283</v>
      </c>
      <c r="L100" s="40">
        <f t="shared" si="56"/>
        <v>0.78393351800554012</v>
      </c>
      <c r="M100" s="39">
        <v>159</v>
      </c>
      <c r="N100" s="40">
        <f t="shared" si="51"/>
        <v>0.44044321329639891</v>
      </c>
      <c r="O100" s="39">
        <v>315</v>
      </c>
      <c r="P100" s="39">
        <v>315</v>
      </c>
      <c r="Q100" s="39">
        <v>315</v>
      </c>
      <c r="R100" s="40">
        <f t="shared" si="57"/>
        <v>1</v>
      </c>
      <c r="S100" s="39">
        <v>673</v>
      </c>
      <c r="T100" s="40">
        <f t="shared" si="47"/>
        <v>0.65658536585365856</v>
      </c>
      <c r="U100" s="39">
        <v>19</v>
      </c>
      <c r="V100" s="40">
        <f t="shared" si="48"/>
        <v>1.8536585365853658E-2</v>
      </c>
      <c r="W100" s="39">
        <v>321</v>
      </c>
      <c r="X100" s="40">
        <f t="shared" si="49"/>
        <v>0.31317073170731707</v>
      </c>
      <c r="Y100" s="39">
        <v>4</v>
      </c>
      <c r="Z100" s="40">
        <f>Y100/F100</f>
        <v>3.9024390243902439E-3</v>
      </c>
      <c r="AA100" s="39">
        <v>8</v>
      </c>
      <c r="AB100" s="41">
        <f>(AA100/F100)</f>
        <v>7.8048780487804878E-3</v>
      </c>
      <c r="AC100" s="39">
        <f>VLOOKUP(A100,Sheet3!A:R,18,FALSE)</f>
        <v>194</v>
      </c>
      <c r="AD100" s="47">
        <f t="shared" si="53"/>
        <v>0.61587301587301591</v>
      </c>
    </row>
    <row r="101" spans="1:30" s="8" customFormat="1" x14ac:dyDescent="0.35">
      <c r="A101" s="42" t="s">
        <v>167</v>
      </c>
      <c r="B101" s="78" t="s">
        <v>379</v>
      </c>
      <c r="C101" s="43" t="s">
        <v>162</v>
      </c>
      <c r="D101" s="38" t="s">
        <v>141</v>
      </c>
      <c r="E101" s="38" t="s">
        <v>31</v>
      </c>
      <c r="F101" s="39">
        <v>454</v>
      </c>
      <c r="G101" s="39">
        <v>284</v>
      </c>
      <c r="H101" s="40">
        <f t="shared" si="43"/>
        <v>0.62555066079295152</v>
      </c>
      <c r="I101" s="39">
        <v>12</v>
      </c>
      <c r="J101" s="40">
        <f t="shared" si="55"/>
        <v>2.643171806167401E-2</v>
      </c>
      <c r="K101" s="39">
        <v>174</v>
      </c>
      <c r="L101" s="40">
        <f t="shared" si="56"/>
        <v>0.61267605633802813</v>
      </c>
      <c r="M101" s="39">
        <v>117</v>
      </c>
      <c r="N101" s="40">
        <f t="shared" si="51"/>
        <v>0.4119718309859155</v>
      </c>
      <c r="O101" s="39">
        <v>244</v>
      </c>
      <c r="P101" s="39">
        <v>240</v>
      </c>
      <c r="Q101" s="39">
        <v>141</v>
      </c>
      <c r="R101" s="40">
        <f t="shared" si="57"/>
        <v>0.58750000000000002</v>
      </c>
      <c r="S101" s="39">
        <v>288</v>
      </c>
      <c r="T101" s="40">
        <f t="shared" si="47"/>
        <v>0.63436123348017626</v>
      </c>
      <c r="U101" s="39">
        <v>27</v>
      </c>
      <c r="V101" s="40">
        <f t="shared" si="48"/>
        <v>5.9471365638766517E-2</v>
      </c>
      <c r="W101" s="39">
        <v>133</v>
      </c>
      <c r="X101" s="40">
        <f t="shared" si="49"/>
        <v>0.29295154185022027</v>
      </c>
      <c r="Y101" s="39">
        <v>0</v>
      </c>
      <c r="Z101" s="40">
        <f>Y101/F101</f>
        <v>0</v>
      </c>
      <c r="AA101" s="39">
        <v>1</v>
      </c>
      <c r="AB101" s="41">
        <f>(AA101/F101)</f>
        <v>2.2026431718061676E-3</v>
      </c>
      <c r="AC101" s="39">
        <f>VLOOKUP(A101,Sheet3!A:R,18,FALSE)</f>
        <v>149</v>
      </c>
      <c r="AD101" s="47">
        <f t="shared" si="53"/>
        <v>0.61065573770491799</v>
      </c>
    </row>
    <row r="102" spans="1:30" s="8" customFormat="1" x14ac:dyDescent="0.35">
      <c r="A102" s="48" t="s">
        <v>168</v>
      </c>
      <c r="B102" s="84" t="s">
        <v>380</v>
      </c>
      <c r="C102" s="38" t="s">
        <v>169</v>
      </c>
      <c r="D102" s="38" t="s">
        <v>170</v>
      </c>
      <c r="E102" s="38" t="s">
        <v>31</v>
      </c>
      <c r="F102" s="44" t="s">
        <v>39</v>
      </c>
      <c r="G102" s="39">
        <v>50</v>
      </c>
      <c r="H102" s="40" t="s">
        <v>40</v>
      </c>
      <c r="I102" s="39">
        <v>9</v>
      </c>
      <c r="J102" s="40" t="s">
        <v>40</v>
      </c>
      <c r="K102" s="39">
        <v>29</v>
      </c>
      <c r="L102" s="40">
        <f t="shared" si="56"/>
        <v>0.57999999999999996</v>
      </c>
      <c r="M102" s="39">
        <v>17</v>
      </c>
      <c r="N102" s="40">
        <f t="shared" si="51"/>
        <v>0.34</v>
      </c>
      <c r="O102" s="44" t="s">
        <v>39</v>
      </c>
      <c r="P102" s="44" t="s">
        <v>39</v>
      </c>
      <c r="Q102" s="39">
        <v>20</v>
      </c>
      <c r="R102" s="40" t="s">
        <v>40</v>
      </c>
      <c r="S102" s="44" t="s">
        <v>39</v>
      </c>
      <c r="T102" s="40" t="s">
        <v>40</v>
      </c>
      <c r="U102" s="44" t="s">
        <v>39</v>
      </c>
      <c r="V102" s="40" t="s">
        <v>40</v>
      </c>
      <c r="W102" s="44" t="s">
        <v>39</v>
      </c>
      <c r="X102" s="40" t="s">
        <v>40</v>
      </c>
      <c r="Y102" s="39">
        <v>0</v>
      </c>
      <c r="Z102" s="40" t="s">
        <v>40</v>
      </c>
      <c r="AA102" s="39">
        <v>0</v>
      </c>
      <c r="AB102" s="44" t="s">
        <v>40</v>
      </c>
      <c r="AC102" s="39">
        <f>VLOOKUP(A102,Sheet3!A:R,18,FALSE)</f>
        <v>17</v>
      </c>
      <c r="AD102" s="47" t="s">
        <v>40</v>
      </c>
    </row>
    <row r="103" spans="1:30" s="8" customFormat="1" x14ac:dyDescent="0.35">
      <c r="A103" s="48" t="s">
        <v>171</v>
      </c>
      <c r="B103" s="78" t="s">
        <v>381</v>
      </c>
      <c r="C103" s="38" t="s">
        <v>169</v>
      </c>
      <c r="D103" s="38" t="s">
        <v>170</v>
      </c>
      <c r="E103" s="43" t="s">
        <v>31</v>
      </c>
      <c r="F103" s="39">
        <v>771</v>
      </c>
      <c r="G103" s="39">
        <v>526</v>
      </c>
      <c r="H103" s="40">
        <f t="shared" ref="H103:H108" si="58">G103/F103</f>
        <v>0.68223086900129704</v>
      </c>
      <c r="I103" s="39">
        <v>23</v>
      </c>
      <c r="J103" s="40">
        <f>I103/F103</f>
        <v>2.9831387808041506E-2</v>
      </c>
      <c r="K103" s="39">
        <v>391</v>
      </c>
      <c r="L103" s="40">
        <f t="shared" si="56"/>
        <v>0.74334600760456271</v>
      </c>
      <c r="M103" s="39">
        <v>318</v>
      </c>
      <c r="N103" s="40">
        <f t="shared" si="51"/>
        <v>0.6045627376425855</v>
      </c>
      <c r="O103" s="39">
        <v>615</v>
      </c>
      <c r="P103" s="39">
        <v>328</v>
      </c>
      <c r="Q103" s="39">
        <v>322</v>
      </c>
      <c r="R103" s="40">
        <f>Q103/P103</f>
        <v>0.98170731707317072</v>
      </c>
      <c r="S103" s="39">
        <v>479</v>
      </c>
      <c r="T103" s="40">
        <f>S103/F103</f>
        <v>0.62127107652399483</v>
      </c>
      <c r="U103" s="39">
        <v>108</v>
      </c>
      <c r="V103" s="40">
        <f>U103/F103</f>
        <v>0.14007782101167315</v>
      </c>
      <c r="W103" s="39">
        <v>184</v>
      </c>
      <c r="X103" s="40">
        <f>W103/F103</f>
        <v>0.23865110246433205</v>
      </c>
      <c r="Y103" s="39">
        <v>0</v>
      </c>
      <c r="Z103" s="40">
        <f>Y103/F103</f>
        <v>0</v>
      </c>
      <c r="AA103" s="39">
        <v>0</v>
      </c>
      <c r="AB103" s="41">
        <f>(AA103/F103)</f>
        <v>0</v>
      </c>
      <c r="AC103" s="39">
        <f>VLOOKUP(A103,Sheet3!A:R,18,FALSE)</f>
        <v>296</v>
      </c>
      <c r="AD103" s="47">
        <f>AC103/O103</f>
        <v>0.4813008130081301</v>
      </c>
    </row>
    <row r="104" spans="1:30" s="8" customFormat="1" x14ac:dyDescent="0.35">
      <c r="A104" s="42" t="s">
        <v>172</v>
      </c>
      <c r="B104" s="78" t="s">
        <v>382</v>
      </c>
      <c r="C104" s="45" t="s">
        <v>169</v>
      </c>
      <c r="D104" s="38" t="s">
        <v>170</v>
      </c>
      <c r="E104" s="38" t="s">
        <v>31</v>
      </c>
      <c r="F104" s="39">
        <v>276</v>
      </c>
      <c r="G104" s="39">
        <v>153</v>
      </c>
      <c r="H104" s="40">
        <f t="shared" si="58"/>
        <v>0.55434782608695654</v>
      </c>
      <c r="I104" s="44" t="s">
        <v>39</v>
      </c>
      <c r="J104" s="40" t="s">
        <v>40</v>
      </c>
      <c r="K104" s="44" t="s">
        <v>39</v>
      </c>
      <c r="L104" s="40" t="s">
        <v>40</v>
      </c>
      <c r="M104" s="44" t="s">
        <v>39</v>
      </c>
      <c r="N104" s="40" t="s">
        <v>40</v>
      </c>
      <c r="O104" s="44" t="s">
        <v>39</v>
      </c>
      <c r="P104" s="44" t="s">
        <v>39</v>
      </c>
      <c r="Q104" s="44" t="s">
        <v>39</v>
      </c>
      <c r="R104" s="40" t="s">
        <v>40</v>
      </c>
      <c r="S104" s="39">
        <v>171</v>
      </c>
      <c r="T104" s="40">
        <f>S104/F104</f>
        <v>0.61956521739130432</v>
      </c>
      <c r="U104" s="39">
        <v>1</v>
      </c>
      <c r="V104" s="40">
        <f>U104/F104</f>
        <v>3.6231884057971015E-3</v>
      </c>
      <c r="W104" s="39">
        <v>102</v>
      </c>
      <c r="X104" s="40">
        <f>W104/F104</f>
        <v>0.36956521739130432</v>
      </c>
      <c r="Y104" s="39">
        <v>0</v>
      </c>
      <c r="Z104" s="40">
        <f>Y104/F104</f>
        <v>0</v>
      </c>
      <c r="AA104" s="39">
        <v>0</v>
      </c>
      <c r="AB104" s="41">
        <f>(AA104/F104)</f>
        <v>0</v>
      </c>
      <c r="AC104" s="39">
        <f>VLOOKUP(A104,Sheet3!A:R,18,FALSE)</f>
        <v>63</v>
      </c>
      <c r="AD104" s="47" t="s">
        <v>40</v>
      </c>
    </row>
    <row r="105" spans="1:30" s="8" customFormat="1" x14ac:dyDescent="0.35">
      <c r="A105" s="42" t="s">
        <v>173</v>
      </c>
      <c r="B105" s="79" t="s">
        <v>383</v>
      </c>
      <c r="C105" s="38" t="s">
        <v>169</v>
      </c>
      <c r="D105" s="38" t="s">
        <v>170</v>
      </c>
      <c r="E105" s="43" t="s">
        <v>31</v>
      </c>
      <c r="F105" s="39">
        <v>1629</v>
      </c>
      <c r="G105" s="39">
        <v>875</v>
      </c>
      <c r="H105" s="40">
        <f t="shared" si="58"/>
        <v>0.53713934929404539</v>
      </c>
      <c r="I105" s="39">
        <v>186</v>
      </c>
      <c r="J105" s="40">
        <f>I105/F105</f>
        <v>0.1141804788213628</v>
      </c>
      <c r="K105" s="39">
        <v>485</v>
      </c>
      <c r="L105" s="40">
        <f>K105/G105</f>
        <v>0.55428571428571427</v>
      </c>
      <c r="M105" s="39">
        <v>806</v>
      </c>
      <c r="N105" s="40">
        <f>M105/G105</f>
        <v>0.92114285714285715</v>
      </c>
      <c r="O105" s="39">
        <v>600</v>
      </c>
      <c r="P105" s="39">
        <v>212</v>
      </c>
      <c r="Q105" s="39">
        <v>196</v>
      </c>
      <c r="R105" s="40">
        <f>Q105/P105</f>
        <v>0.92452830188679247</v>
      </c>
      <c r="S105" s="39">
        <v>96</v>
      </c>
      <c r="T105" s="40">
        <f>S105/F105</f>
        <v>5.8931860036832415E-2</v>
      </c>
      <c r="U105" s="39">
        <v>0</v>
      </c>
      <c r="V105" s="40">
        <f>U105/F105</f>
        <v>0</v>
      </c>
      <c r="W105" s="39">
        <v>59</v>
      </c>
      <c r="X105" s="40">
        <f>W105/F105</f>
        <v>3.6218538980969918E-2</v>
      </c>
      <c r="Y105" s="39">
        <v>3</v>
      </c>
      <c r="Z105" s="40">
        <f>Y105/F105</f>
        <v>1.841620626151013E-3</v>
      </c>
      <c r="AA105" s="39">
        <v>158</v>
      </c>
      <c r="AB105" s="41">
        <f>(AA105/F105)</f>
        <v>9.6992019643953348E-2</v>
      </c>
      <c r="AC105" s="39">
        <f>VLOOKUP(A105,Sheet3!A:R,18,FALSE)</f>
        <v>135</v>
      </c>
      <c r="AD105" s="47">
        <f>AC105/O105</f>
        <v>0.22500000000000001</v>
      </c>
    </row>
    <row r="106" spans="1:30" s="8" customFormat="1" x14ac:dyDescent="0.35">
      <c r="A106" s="46" t="s">
        <v>174</v>
      </c>
      <c r="B106" s="78" t="s">
        <v>384</v>
      </c>
      <c r="C106" s="38" t="s">
        <v>169</v>
      </c>
      <c r="D106" s="38" t="s">
        <v>170</v>
      </c>
      <c r="E106" s="38" t="s">
        <v>31</v>
      </c>
      <c r="F106" s="39">
        <v>716</v>
      </c>
      <c r="G106" s="39">
        <v>296</v>
      </c>
      <c r="H106" s="40">
        <f t="shared" si="58"/>
        <v>0.41340782122905029</v>
      </c>
      <c r="I106" s="39">
        <v>131</v>
      </c>
      <c r="J106" s="40">
        <f>I106/F106</f>
        <v>0.18296089385474859</v>
      </c>
      <c r="K106" s="39">
        <v>229</v>
      </c>
      <c r="L106" s="40">
        <f>K106/G106</f>
        <v>0.77364864864864868</v>
      </c>
      <c r="M106" s="39">
        <v>178</v>
      </c>
      <c r="N106" s="40">
        <f>M106/G106</f>
        <v>0.60135135135135132</v>
      </c>
      <c r="O106" s="44" t="s">
        <v>39</v>
      </c>
      <c r="P106" s="39">
        <v>67</v>
      </c>
      <c r="Q106" s="39">
        <v>65</v>
      </c>
      <c r="R106" s="40">
        <f>Q106/P106</f>
        <v>0.97014925373134331</v>
      </c>
      <c r="S106" s="44" t="s">
        <v>39</v>
      </c>
      <c r="T106" s="40" t="s">
        <v>40</v>
      </c>
      <c r="U106" s="44" t="s">
        <v>39</v>
      </c>
      <c r="V106" s="40" t="s">
        <v>40</v>
      </c>
      <c r="W106" s="44" t="s">
        <v>39</v>
      </c>
      <c r="X106" s="40" t="s">
        <v>40</v>
      </c>
      <c r="Y106" s="44" t="s">
        <v>39</v>
      </c>
      <c r="Z106" s="40" t="s">
        <v>40</v>
      </c>
      <c r="AA106" s="44" t="s">
        <v>39</v>
      </c>
      <c r="AB106" s="44" t="s">
        <v>40</v>
      </c>
      <c r="AC106" s="39">
        <f>VLOOKUP(A106,Sheet3!A:R,18,FALSE)</f>
        <v>58</v>
      </c>
      <c r="AD106" s="47" t="s">
        <v>40</v>
      </c>
    </row>
    <row r="107" spans="1:30" s="8" customFormat="1" x14ac:dyDescent="0.35">
      <c r="A107" s="48" t="s">
        <v>175</v>
      </c>
      <c r="B107" s="78" t="s">
        <v>384</v>
      </c>
      <c r="C107" s="45" t="s">
        <v>169</v>
      </c>
      <c r="D107" s="38" t="s">
        <v>170</v>
      </c>
      <c r="E107" s="38" t="s">
        <v>31</v>
      </c>
      <c r="F107" s="39">
        <v>1130</v>
      </c>
      <c r="G107" s="39">
        <v>434</v>
      </c>
      <c r="H107" s="40">
        <f t="shared" si="58"/>
        <v>0.384070796460177</v>
      </c>
      <c r="I107" s="39">
        <v>102</v>
      </c>
      <c r="J107" s="40">
        <f>I107/F107</f>
        <v>9.0265486725663716E-2</v>
      </c>
      <c r="K107" s="39">
        <v>411</v>
      </c>
      <c r="L107" s="40">
        <f>K107/G107</f>
        <v>0.94700460829493083</v>
      </c>
      <c r="M107" s="39">
        <v>257</v>
      </c>
      <c r="N107" s="40">
        <f>M107/G107</f>
        <v>0.59216589861751157</v>
      </c>
      <c r="O107" s="44" t="s">
        <v>39</v>
      </c>
      <c r="P107" s="44" t="s">
        <v>39</v>
      </c>
      <c r="Q107" s="44" t="s">
        <v>39</v>
      </c>
      <c r="R107" s="40" t="s">
        <v>40</v>
      </c>
      <c r="S107" s="39">
        <v>581</v>
      </c>
      <c r="T107" s="40">
        <f>S107/F107</f>
        <v>0.51415929203539823</v>
      </c>
      <c r="U107" s="39">
        <v>393</v>
      </c>
      <c r="V107" s="40">
        <f>U107/F107</f>
        <v>0.347787610619469</v>
      </c>
      <c r="W107" s="39">
        <v>114</v>
      </c>
      <c r="X107" s="40">
        <f>W107/F107</f>
        <v>0.10088495575221239</v>
      </c>
      <c r="Y107" s="39">
        <v>42</v>
      </c>
      <c r="Z107" s="40">
        <f>Y107/F107</f>
        <v>3.7168141592920353E-2</v>
      </c>
      <c r="AA107" s="39">
        <v>0</v>
      </c>
      <c r="AB107" s="41">
        <f>(AA107/F107)</f>
        <v>0</v>
      </c>
      <c r="AC107" s="39">
        <f>VLOOKUP(A107,Sheet3!A:R,18,FALSE)</f>
        <v>111</v>
      </c>
      <c r="AD107" s="47" t="s">
        <v>40</v>
      </c>
    </row>
    <row r="108" spans="1:30" s="8" customFormat="1" x14ac:dyDescent="0.35">
      <c r="A108" s="46" t="s">
        <v>176</v>
      </c>
      <c r="B108" s="78" t="s">
        <v>383</v>
      </c>
      <c r="C108" s="43" t="s">
        <v>169</v>
      </c>
      <c r="D108" s="38" t="s">
        <v>170</v>
      </c>
      <c r="E108" s="43" t="s">
        <v>31</v>
      </c>
      <c r="F108" s="39">
        <v>2477</v>
      </c>
      <c r="G108" s="39">
        <v>708</v>
      </c>
      <c r="H108" s="40">
        <f t="shared" si="58"/>
        <v>0.28582963262010497</v>
      </c>
      <c r="I108" s="39">
        <v>253</v>
      </c>
      <c r="J108" s="40">
        <f>I108/F108</f>
        <v>0.10213968510294712</v>
      </c>
      <c r="K108" s="39">
        <v>708</v>
      </c>
      <c r="L108" s="40">
        <f>K108/G108</f>
        <v>1</v>
      </c>
      <c r="M108" s="39">
        <v>367</v>
      </c>
      <c r="N108" s="40">
        <f>M108/G108</f>
        <v>0.51836158192090398</v>
      </c>
      <c r="O108" s="39">
        <v>405</v>
      </c>
      <c r="P108" s="39">
        <v>405</v>
      </c>
      <c r="Q108" s="39">
        <v>209</v>
      </c>
      <c r="R108" s="40">
        <f>Q108/P108</f>
        <v>0.51604938271604939</v>
      </c>
      <c r="S108" s="39">
        <v>1561</v>
      </c>
      <c r="T108" s="40">
        <f>S108/F108</f>
        <v>0.63019781994348001</v>
      </c>
      <c r="U108" s="39">
        <v>107</v>
      </c>
      <c r="V108" s="40">
        <f>U108/F108</f>
        <v>4.319741622930965E-2</v>
      </c>
      <c r="W108" s="39">
        <v>682</v>
      </c>
      <c r="X108" s="40">
        <f>W108/F108</f>
        <v>0.27533306419055309</v>
      </c>
      <c r="Y108" s="39">
        <v>0</v>
      </c>
      <c r="Z108" s="40">
        <f>Y108/F108</f>
        <v>0</v>
      </c>
      <c r="AA108" s="39">
        <v>127</v>
      </c>
      <c r="AB108" s="41">
        <f>(AA108/F108)</f>
        <v>5.1271699636657245E-2</v>
      </c>
      <c r="AC108" s="39">
        <f>VLOOKUP(A108,Sheet3!A:R,18,FALSE)</f>
        <v>192</v>
      </c>
      <c r="AD108" s="47">
        <f>AC108/O108</f>
        <v>0.47407407407407409</v>
      </c>
    </row>
    <row r="109" spans="1:30" s="8" customFormat="1" x14ac:dyDescent="0.35">
      <c r="A109" s="42" t="s">
        <v>177</v>
      </c>
      <c r="B109" s="79" t="s">
        <v>385</v>
      </c>
      <c r="C109" s="45" t="s">
        <v>169</v>
      </c>
      <c r="D109" s="38" t="s">
        <v>170</v>
      </c>
      <c r="E109" s="38" t="s">
        <v>31</v>
      </c>
      <c r="F109" s="39">
        <v>905</v>
      </c>
      <c r="G109" s="44" t="s">
        <v>39</v>
      </c>
      <c r="H109" s="40" t="s">
        <v>40</v>
      </c>
      <c r="I109" s="44" t="s">
        <v>39</v>
      </c>
      <c r="J109" s="40" t="s">
        <v>40</v>
      </c>
      <c r="K109" s="44" t="s">
        <v>39</v>
      </c>
      <c r="L109" s="40" t="s">
        <v>40</v>
      </c>
      <c r="M109" s="44" t="s">
        <v>39</v>
      </c>
      <c r="N109" s="40" t="s">
        <v>40</v>
      </c>
      <c r="O109" s="39">
        <v>109</v>
      </c>
      <c r="P109" s="39">
        <v>109</v>
      </c>
      <c r="Q109" s="39">
        <v>109</v>
      </c>
      <c r="R109" s="40">
        <f>Q109/P109</f>
        <v>1</v>
      </c>
      <c r="S109" s="44" t="s">
        <v>39</v>
      </c>
      <c r="T109" s="40" t="s">
        <v>40</v>
      </c>
      <c r="U109" s="44" t="s">
        <v>39</v>
      </c>
      <c r="V109" s="40" t="s">
        <v>40</v>
      </c>
      <c r="W109" s="44" t="s">
        <v>39</v>
      </c>
      <c r="X109" s="40" t="s">
        <v>40</v>
      </c>
      <c r="Y109" s="44" t="s">
        <v>39</v>
      </c>
      <c r="Z109" s="40" t="s">
        <v>40</v>
      </c>
      <c r="AA109" s="44" t="s">
        <v>39</v>
      </c>
      <c r="AB109" s="44" t="s">
        <v>40</v>
      </c>
      <c r="AC109" s="39">
        <f>VLOOKUP(A109,Sheet3!A:R,18,FALSE)</f>
        <v>128</v>
      </c>
      <c r="AD109" s="47">
        <f>AC109/O109</f>
        <v>1.1743119266055047</v>
      </c>
    </row>
    <row r="110" spans="1:30" s="8" customFormat="1" x14ac:dyDescent="0.35">
      <c r="A110" s="38" t="s">
        <v>178</v>
      </c>
      <c r="B110" s="78" t="s">
        <v>386</v>
      </c>
      <c r="C110" s="45" t="s">
        <v>169</v>
      </c>
      <c r="D110" s="38" t="s">
        <v>170</v>
      </c>
      <c r="E110" s="38" t="s">
        <v>31</v>
      </c>
      <c r="F110" s="39">
        <v>145</v>
      </c>
      <c r="G110" s="39">
        <v>136</v>
      </c>
      <c r="H110" s="40">
        <f t="shared" ref="H110:H140" si="59">G110/F110</f>
        <v>0.93793103448275861</v>
      </c>
      <c r="I110" s="39">
        <v>0</v>
      </c>
      <c r="J110" s="40">
        <f>I110/F110</f>
        <v>0</v>
      </c>
      <c r="K110" s="39">
        <v>122</v>
      </c>
      <c r="L110" s="40">
        <f t="shared" ref="L110:L149" si="60">K110/G110</f>
        <v>0.8970588235294118</v>
      </c>
      <c r="M110" s="39">
        <v>99</v>
      </c>
      <c r="N110" s="40">
        <f t="shared" ref="N110:N149" si="61">M110/G110</f>
        <v>0.7279411764705882</v>
      </c>
      <c r="O110" s="39">
        <v>118</v>
      </c>
      <c r="P110" s="39">
        <v>118</v>
      </c>
      <c r="Q110" s="39">
        <v>33</v>
      </c>
      <c r="R110" s="40">
        <f>Q110/P110</f>
        <v>0.27966101694915252</v>
      </c>
      <c r="S110" s="39">
        <v>102</v>
      </c>
      <c r="T110" s="40">
        <f>S110/F110</f>
        <v>0.70344827586206893</v>
      </c>
      <c r="U110" s="39">
        <v>14</v>
      </c>
      <c r="V110" s="40">
        <f>U110/F110</f>
        <v>9.6551724137931033E-2</v>
      </c>
      <c r="W110" s="39">
        <v>13</v>
      </c>
      <c r="X110" s="40">
        <f>W110/F110</f>
        <v>8.9655172413793102E-2</v>
      </c>
      <c r="Y110" s="39">
        <v>4</v>
      </c>
      <c r="Z110" s="40">
        <f>Y110/F110</f>
        <v>2.7586206896551724E-2</v>
      </c>
      <c r="AA110" s="39">
        <v>12</v>
      </c>
      <c r="AB110" s="41">
        <f>(AA110/F110)</f>
        <v>8.2758620689655171E-2</v>
      </c>
      <c r="AC110" s="39">
        <f>VLOOKUP(A110,Sheet3!A:R,18,FALSE)</f>
        <v>22</v>
      </c>
      <c r="AD110" s="47">
        <f>AC110/O110</f>
        <v>0.1864406779661017</v>
      </c>
    </row>
    <row r="111" spans="1:30" s="8" customFormat="1" x14ac:dyDescent="0.35">
      <c r="A111" s="55" t="s">
        <v>179</v>
      </c>
      <c r="B111" s="79" t="s">
        <v>387</v>
      </c>
      <c r="C111" s="45" t="s">
        <v>169</v>
      </c>
      <c r="D111" s="46" t="s">
        <v>170</v>
      </c>
      <c r="E111" s="43" t="s">
        <v>31</v>
      </c>
      <c r="F111" s="50">
        <v>1195</v>
      </c>
      <c r="G111" s="50">
        <v>733</v>
      </c>
      <c r="H111" s="51">
        <f t="shared" si="59"/>
        <v>0.6133891213389121</v>
      </c>
      <c r="I111" s="50">
        <v>0</v>
      </c>
      <c r="J111" s="51">
        <f>I111/F111</f>
        <v>0</v>
      </c>
      <c r="K111" s="50">
        <v>382</v>
      </c>
      <c r="L111" s="51">
        <f t="shared" si="60"/>
        <v>0.52114597544338337</v>
      </c>
      <c r="M111" s="50">
        <v>275</v>
      </c>
      <c r="N111" s="51">
        <f t="shared" si="61"/>
        <v>0.37517053206002726</v>
      </c>
      <c r="O111" s="50">
        <v>0</v>
      </c>
      <c r="P111" s="50">
        <v>0</v>
      </c>
      <c r="Q111" s="50">
        <v>0</v>
      </c>
      <c r="R111" s="51" t="s">
        <v>104</v>
      </c>
      <c r="S111" s="56" t="s">
        <v>39</v>
      </c>
      <c r="T111" s="51" t="s">
        <v>40</v>
      </c>
      <c r="U111" s="56" t="s">
        <v>39</v>
      </c>
      <c r="V111" s="51" t="s">
        <v>40</v>
      </c>
      <c r="W111" s="56" t="s">
        <v>39</v>
      </c>
      <c r="X111" s="51" t="s">
        <v>40</v>
      </c>
      <c r="Y111" s="56" t="s">
        <v>39</v>
      </c>
      <c r="Z111" s="51" t="s">
        <v>40</v>
      </c>
      <c r="AA111" s="56" t="s">
        <v>39</v>
      </c>
      <c r="AB111" s="56" t="s">
        <v>40</v>
      </c>
      <c r="AC111" s="50">
        <f>VLOOKUP(A111,Sheet3!A:R,18,FALSE)</f>
        <v>216</v>
      </c>
      <c r="AD111" s="52" t="e">
        <f>AC111/O111</f>
        <v>#DIV/0!</v>
      </c>
    </row>
    <row r="112" spans="1:30" s="8" customFormat="1" x14ac:dyDescent="0.35">
      <c r="A112" s="46" t="s">
        <v>180</v>
      </c>
      <c r="B112" s="78" t="s">
        <v>388</v>
      </c>
      <c r="C112" s="43" t="s">
        <v>181</v>
      </c>
      <c r="D112" s="38" t="s">
        <v>170</v>
      </c>
      <c r="E112" s="38" t="s">
        <v>31</v>
      </c>
      <c r="F112" s="39">
        <v>430</v>
      </c>
      <c r="G112" s="39">
        <v>131</v>
      </c>
      <c r="H112" s="40">
        <f t="shared" si="59"/>
        <v>0.30465116279069765</v>
      </c>
      <c r="I112" s="39">
        <v>0</v>
      </c>
      <c r="J112" s="40">
        <f>I112/F112</f>
        <v>0</v>
      </c>
      <c r="K112" s="39">
        <v>101</v>
      </c>
      <c r="L112" s="40">
        <f t="shared" si="60"/>
        <v>0.77099236641221369</v>
      </c>
      <c r="M112" s="39">
        <v>0</v>
      </c>
      <c r="N112" s="40">
        <f t="shared" si="61"/>
        <v>0</v>
      </c>
      <c r="O112" s="39">
        <v>0</v>
      </c>
      <c r="P112" s="39">
        <v>0</v>
      </c>
      <c r="Q112" s="39">
        <v>0</v>
      </c>
      <c r="R112" s="40" t="s">
        <v>40</v>
      </c>
      <c r="S112" s="39">
        <v>195</v>
      </c>
      <c r="T112" s="40">
        <f t="shared" ref="T112:T127" si="62">S112/F112</f>
        <v>0.45348837209302323</v>
      </c>
      <c r="U112" s="39">
        <v>0</v>
      </c>
      <c r="V112" s="40">
        <f t="shared" ref="V112:V127" si="63">U112/F112</f>
        <v>0</v>
      </c>
      <c r="W112" s="39">
        <v>225</v>
      </c>
      <c r="X112" s="40">
        <f t="shared" ref="X112:X127" si="64">W112/F112</f>
        <v>0.52325581395348841</v>
      </c>
      <c r="Y112" s="39">
        <v>0</v>
      </c>
      <c r="Z112" s="40">
        <f t="shared" ref="Z112:Z136" si="65">Y112/F112</f>
        <v>0</v>
      </c>
      <c r="AA112" s="39">
        <v>10</v>
      </c>
      <c r="AB112" s="41">
        <f>(AA112/F112)</f>
        <v>2.3255813953488372E-2</v>
      </c>
      <c r="AC112" s="39">
        <f>VLOOKUP(A112,Sheet3!A:R,18,FALSE)</f>
        <v>86</v>
      </c>
      <c r="AD112" s="47" t="s">
        <v>40</v>
      </c>
    </row>
    <row r="113" spans="1:30" s="8" customFormat="1" x14ac:dyDescent="0.35">
      <c r="A113" s="46" t="s">
        <v>182</v>
      </c>
      <c r="B113" s="79" t="s">
        <v>389</v>
      </c>
      <c r="C113" s="43" t="s">
        <v>181</v>
      </c>
      <c r="D113" s="38" t="s">
        <v>170</v>
      </c>
      <c r="E113" s="38" t="s">
        <v>31</v>
      </c>
      <c r="F113" s="39">
        <v>286</v>
      </c>
      <c r="G113" s="39">
        <v>167</v>
      </c>
      <c r="H113" s="40">
        <f t="shared" si="59"/>
        <v>0.58391608391608396</v>
      </c>
      <c r="I113" s="39">
        <v>67</v>
      </c>
      <c r="J113" s="40">
        <f>I113/F113</f>
        <v>0.23426573426573427</v>
      </c>
      <c r="K113" s="39">
        <v>115</v>
      </c>
      <c r="L113" s="40">
        <f t="shared" si="60"/>
        <v>0.68862275449101795</v>
      </c>
      <c r="M113" s="39">
        <v>63</v>
      </c>
      <c r="N113" s="40">
        <f t="shared" si="61"/>
        <v>0.3772455089820359</v>
      </c>
      <c r="O113" s="39">
        <v>87</v>
      </c>
      <c r="P113" s="39">
        <v>79</v>
      </c>
      <c r="Q113" s="39">
        <v>67</v>
      </c>
      <c r="R113" s="40">
        <f t="shared" ref="R113:R118" si="66">Q113/P113</f>
        <v>0.84810126582278478</v>
      </c>
      <c r="S113" s="39">
        <v>208</v>
      </c>
      <c r="T113" s="40">
        <f t="shared" si="62"/>
        <v>0.72727272727272729</v>
      </c>
      <c r="U113" s="39">
        <v>20</v>
      </c>
      <c r="V113" s="40">
        <f t="shared" si="63"/>
        <v>6.9930069930069935E-2</v>
      </c>
      <c r="W113" s="39">
        <v>58</v>
      </c>
      <c r="X113" s="40">
        <f t="shared" si="64"/>
        <v>0.20279720279720279</v>
      </c>
      <c r="Y113" s="39">
        <v>0</v>
      </c>
      <c r="Z113" s="40">
        <f t="shared" si="65"/>
        <v>0</v>
      </c>
      <c r="AA113" s="39">
        <v>0</v>
      </c>
      <c r="AB113" s="41">
        <f>(AA113/F113)</f>
        <v>0</v>
      </c>
      <c r="AC113" s="39">
        <f>VLOOKUP(A113,Sheet3!A:R,18,FALSE)</f>
        <v>71</v>
      </c>
      <c r="AD113" s="47">
        <f t="shared" ref="AD113:AD142" si="67">AC113/O113</f>
        <v>0.81609195402298851</v>
      </c>
    </row>
    <row r="114" spans="1:30" s="8" customFormat="1" x14ac:dyDescent="0.35">
      <c r="A114" s="48" t="s">
        <v>183</v>
      </c>
      <c r="B114" s="78" t="s">
        <v>390</v>
      </c>
      <c r="C114" s="38" t="s">
        <v>181</v>
      </c>
      <c r="D114" s="38" t="s">
        <v>170</v>
      </c>
      <c r="E114" s="43" t="s">
        <v>31</v>
      </c>
      <c r="F114" s="39">
        <v>489</v>
      </c>
      <c r="G114" s="39">
        <v>134</v>
      </c>
      <c r="H114" s="40">
        <f t="shared" si="59"/>
        <v>0.27402862985685073</v>
      </c>
      <c r="I114" s="39">
        <v>4</v>
      </c>
      <c r="J114" s="40">
        <f>I114/F114</f>
        <v>8.1799591002044997E-3</v>
      </c>
      <c r="K114" s="39">
        <v>111</v>
      </c>
      <c r="L114" s="40">
        <f t="shared" si="60"/>
        <v>0.82835820895522383</v>
      </c>
      <c r="M114" s="39">
        <v>58</v>
      </c>
      <c r="N114" s="40">
        <f t="shared" si="61"/>
        <v>0.43283582089552236</v>
      </c>
      <c r="O114" s="39">
        <v>405</v>
      </c>
      <c r="P114" s="39">
        <v>405</v>
      </c>
      <c r="Q114" s="39">
        <v>395</v>
      </c>
      <c r="R114" s="40">
        <f t="shared" si="66"/>
        <v>0.97530864197530864</v>
      </c>
      <c r="S114" s="39">
        <v>317</v>
      </c>
      <c r="T114" s="40">
        <f t="shared" si="62"/>
        <v>0.6482617586912065</v>
      </c>
      <c r="U114" s="39">
        <v>4</v>
      </c>
      <c r="V114" s="40">
        <f t="shared" si="63"/>
        <v>8.1799591002044997E-3</v>
      </c>
      <c r="W114" s="39">
        <v>164</v>
      </c>
      <c r="X114" s="40">
        <f t="shared" si="64"/>
        <v>0.33537832310838445</v>
      </c>
      <c r="Y114" s="39">
        <v>2</v>
      </c>
      <c r="Z114" s="40">
        <f t="shared" si="65"/>
        <v>4.0899795501022499E-3</v>
      </c>
      <c r="AA114" s="44" t="s">
        <v>39</v>
      </c>
      <c r="AB114" s="44" t="s">
        <v>40</v>
      </c>
      <c r="AC114" s="39">
        <f>VLOOKUP(A114,Sheet3!A:R,18,FALSE)</f>
        <v>110</v>
      </c>
      <c r="AD114" s="47">
        <f t="shared" si="67"/>
        <v>0.27160493827160492</v>
      </c>
    </row>
    <row r="115" spans="1:30" s="8" customFormat="1" x14ac:dyDescent="0.35">
      <c r="A115" s="42" t="s">
        <v>184</v>
      </c>
      <c r="B115" s="78" t="s">
        <v>389</v>
      </c>
      <c r="C115" s="43" t="s">
        <v>181</v>
      </c>
      <c r="D115" s="38" t="s">
        <v>170</v>
      </c>
      <c r="E115" s="38" t="s">
        <v>31</v>
      </c>
      <c r="F115" s="39">
        <v>917</v>
      </c>
      <c r="G115" s="39">
        <v>275</v>
      </c>
      <c r="H115" s="40">
        <f t="shared" si="59"/>
        <v>0.2998909487459106</v>
      </c>
      <c r="I115" s="44" t="s">
        <v>39</v>
      </c>
      <c r="J115" s="40" t="s">
        <v>40</v>
      </c>
      <c r="K115" s="39">
        <v>243</v>
      </c>
      <c r="L115" s="40">
        <f t="shared" si="60"/>
        <v>0.88363636363636366</v>
      </c>
      <c r="M115" s="39">
        <v>84</v>
      </c>
      <c r="N115" s="40">
        <f t="shared" si="61"/>
        <v>0.30545454545454548</v>
      </c>
      <c r="O115" s="39">
        <v>217</v>
      </c>
      <c r="P115" s="39">
        <v>217</v>
      </c>
      <c r="Q115" s="39">
        <v>210</v>
      </c>
      <c r="R115" s="40">
        <f t="shared" si="66"/>
        <v>0.967741935483871</v>
      </c>
      <c r="S115" s="39">
        <v>414</v>
      </c>
      <c r="T115" s="40">
        <f t="shared" si="62"/>
        <v>0.45147219193020721</v>
      </c>
      <c r="U115" s="39">
        <v>265</v>
      </c>
      <c r="V115" s="40">
        <f t="shared" si="63"/>
        <v>0.28898582333696837</v>
      </c>
      <c r="W115" s="39">
        <v>238</v>
      </c>
      <c r="X115" s="40">
        <f t="shared" si="64"/>
        <v>0.25954198473282442</v>
      </c>
      <c r="Y115" s="39">
        <v>0</v>
      </c>
      <c r="Z115" s="40">
        <f t="shared" si="65"/>
        <v>0</v>
      </c>
      <c r="AA115" s="39">
        <v>0</v>
      </c>
      <c r="AB115" s="41">
        <f>(AA115/F115)</f>
        <v>0</v>
      </c>
      <c r="AC115" s="39">
        <f>VLOOKUP(A115,Sheet3!A:R,18,FALSE)</f>
        <v>89</v>
      </c>
      <c r="AD115" s="47">
        <f t="shared" si="67"/>
        <v>0.41013824884792627</v>
      </c>
    </row>
    <row r="116" spans="1:30" s="8" customFormat="1" x14ac:dyDescent="0.35">
      <c r="A116" s="42" t="s">
        <v>185</v>
      </c>
      <c r="B116" s="78" t="s">
        <v>390</v>
      </c>
      <c r="C116" s="46" t="s">
        <v>181</v>
      </c>
      <c r="D116" s="46" t="s">
        <v>170</v>
      </c>
      <c r="E116" s="43" t="s">
        <v>31</v>
      </c>
      <c r="F116" s="50">
        <v>567</v>
      </c>
      <c r="G116" s="50">
        <v>294</v>
      </c>
      <c r="H116" s="51">
        <f t="shared" si="59"/>
        <v>0.51851851851851849</v>
      </c>
      <c r="I116" s="50">
        <v>208</v>
      </c>
      <c r="J116" s="51">
        <f>I116/F116</f>
        <v>0.36684303350970016</v>
      </c>
      <c r="K116" s="50">
        <v>158</v>
      </c>
      <c r="L116" s="51">
        <f t="shared" si="60"/>
        <v>0.5374149659863946</v>
      </c>
      <c r="M116" s="50">
        <v>91</v>
      </c>
      <c r="N116" s="51">
        <f t="shared" si="61"/>
        <v>0.30952380952380953</v>
      </c>
      <c r="O116" s="50">
        <v>139</v>
      </c>
      <c r="P116" s="50">
        <v>139</v>
      </c>
      <c r="Q116" s="50">
        <v>139</v>
      </c>
      <c r="R116" s="51">
        <f t="shared" si="66"/>
        <v>1</v>
      </c>
      <c r="S116" s="50">
        <v>372</v>
      </c>
      <c r="T116" s="51">
        <f t="shared" si="62"/>
        <v>0.65608465608465605</v>
      </c>
      <c r="U116" s="50">
        <v>12</v>
      </c>
      <c r="V116" s="51">
        <f t="shared" si="63"/>
        <v>2.1164021164021163E-2</v>
      </c>
      <c r="W116" s="50">
        <v>163</v>
      </c>
      <c r="X116" s="51">
        <f t="shared" si="64"/>
        <v>0.2874779541446208</v>
      </c>
      <c r="Y116" s="50">
        <v>5</v>
      </c>
      <c r="Z116" s="51">
        <f t="shared" si="65"/>
        <v>8.8183421516754845E-3</v>
      </c>
      <c r="AA116" s="56" t="s">
        <v>39</v>
      </c>
      <c r="AB116" s="56" t="s">
        <v>40</v>
      </c>
      <c r="AC116" s="50" t="e">
        <f>VLOOKUP(A116,Sheet3!A:R,18,FALSE)</f>
        <v>#N/A</v>
      </c>
      <c r="AD116" s="52" t="e">
        <f t="shared" si="67"/>
        <v>#N/A</v>
      </c>
    </row>
    <row r="117" spans="1:30" s="8" customFormat="1" x14ac:dyDescent="0.35">
      <c r="A117" s="42" t="s">
        <v>186</v>
      </c>
      <c r="B117" s="78" t="s">
        <v>389</v>
      </c>
      <c r="C117" s="43" t="s">
        <v>181</v>
      </c>
      <c r="D117" s="38" t="s">
        <v>170</v>
      </c>
      <c r="E117" s="38" t="s">
        <v>31</v>
      </c>
      <c r="F117" s="39">
        <v>693</v>
      </c>
      <c r="G117" s="39">
        <v>300</v>
      </c>
      <c r="H117" s="40">
        <f t="shared" si="59"/>
        <v>0.4329004329004329</v>
      </c>
      <c r="I117" s="39">
        <v>0</v>
      </c>
      <c r="J117" s="40">
        <f>I117/F117</f>
        <v>0</v>
      </c>
      <c r="K117" s="39">
        <v>60</v>
      </c>
      <c r="L117" s="40">
        <f t="shared" si="60"/>
        <v>0.2</v>
      </c>
      <c r="M117" s="39">
        <v>125</v>
      </c>
      <c r="N117" s="40">
        <f t="shared" si="61"/>
        <v>0.41666666666666669</v>
      </c>
      <c r="O117" s="39">
        <v>120</v>
      </c>
      <c r="P117" s="39">
        <v>120</v>
      </c>
      <c r="Q117" s="39">
        <v>120</v>
      </c>
      <c r="R117" s="40">
        <f t="shared" si="66"/>
        <v>1</v>
      </c>
      <c r="S117" s="39">
        <v>318</v>
      </c>
      <c r="T117" s="40">
        <f t="shared" si="62"/>
        <v>0.45887445887445888</v>
      </c>
      <c r="U117" s="39">
        <v>94</v>
      </c>
      <c r="V117" s="40">
        <f t="shared" si="63"/>
        <v>0.13564213564213565</v>
      </c>
      <c r="W117" s="39">
        <v>102</v>
      </c>
      <c r="X117" s="40">
        <f t="shared" si="64"/>
        <v>0.1471861471861472</v>
      </c>
      <c r="Y117" s="39">
        <v>30</v>
      </c>
      <c r="Z117" s="40">
        <f t="shared" si="65"/>
        <v>4.3290043290043288E-2</v>
      </c>
      <c r="AA117" s="39">
        <v>0</v>
      </c>
      <c r="AB117" s="41">
        <f>(AA117/F117)</f>
        <v>0</v>
      </c>
      <c r="AC117" s="39">
        <f>VLOOKUP(A117,Sheet3!A:R,18,FALSE)</f>
        <v>76</v>
      </c>
      <c r="AD117" s="47">
        <f t="shared" si="67"/>
        <v>0.6333333333333333</v>
      </c>
    </row>
    <row r="118" spans="1:30" s="8" customFormat="1" x14ac:dyDescent="0.35">
      <c r="A118" s="38" t="s">
        <v>187</v>
      </c>
      <c r="B118" s="78" t="s">
        <v>391</v>
      </c>
      <c r="C118" s="43" t="s">
        <v>181</v>
      </c>
      <c r="D118" s="38" t="s">
        <v>170</v>
      </c>
      <c r="E118" s="38" t="s">
        <v>31</v>
      </c>
      <c r="F118" s="39">
        <v>752</v>
      </c>
      <c r="G118" s="39">
        <v>195</v>
      </c>
      <c r="H118" s="40">
        <f t="shared" si="59"/>
        <v>0.25930851063829785</v>
      </c>
      <c r="I118" s="39">
        <v>94</v>
      </c>
      <c r="J118" s="40">
        <f>I118/F118</f>
        <v>0.125</v>
      </c>
      <c r="K118" s="39">
        <v>113</v>
      </c>
      <c r="L118" s="40">
        <f t="shared" si="60"/>
        <v>0.57948717948717954</v>
      </c>
      <c r="M118" s="39">
        <v>98</v>
      </c>
      <c r="N118" s="40">
        <f t="shared" si="61"/>
        <v>0.50256410256410255</v>
      </c>
      <c r="O118" s="39">
        <v>175</v>
      </c>
      <c r="P118" s="39">
        <v>133</v>
      </c>
      <c r="Q118" s="39">
        <v>126</v>
      </c>
      <c r="R118" s="40">
        <f t="shared" si="66"/>
        <v>0.94736842105263153</v>
      </c>
      <c r="S118" s="39">
        <v>543</v>
      </c>
      <c r="T118" s="40">
        <f t="shared" si="62"/>
        <v>0.72207446808510634</v>
      </c>
      <c r="U118" s="39">
        <v>51</v>
      </c>
      <c r="V118" s="40">
        <f t="shared" si="63"/>
        <v>6.7819148936170207E-2</v>
      </c>
      <c r="W118" s="39">
        <v>145</v>
      </c>
      <c r="X118" s="40">
        <f t="shared" si="64"/>
        <v>0.19281914893617022</v>
      </c>
      <c r="Y118" s="39">
        <v>12</v>
      </c>
      <c r="Z118" s="40">
        <f t="shared" si="65"/>
        <v>1.5957446808510637E-2</v>
      </c>
      <c r="AA118" s="39">
        <v>0</v>
      </c>
      <c r="AB118" s="41">
        <f>(AA118/F118)</f>
        <v>0</v>
      </c>
      <c r="AC118" s="39">
        <f>VLOOKUP(A118,Sheet3!A:R,18,FALSE)</f>
        <v>103</v>
      </c>
      <c r="AD118" s="47">
        <f t="shared" si="67"/>
        <v>0.58857142857142852</v>
      </c>
    </row>
    <row r="119" spans="1:30" s="8" customFormat="1" x14ac:dyDescent="0.35">
      <c r="A119" s="46" t="s">
        <v>188</v>
      </c>
      <c r="B119" s="78" t="s">
        <v>392</v>
      </c>
      <c r="C119" s="43" t="s">
        <v>181</v>
      </c>
      <c r="D119" s="38" t="s">
        <v>170</v>
      </c>
      <c r="E119" s="38" t="s">
        <v>31</v>
      </c>
      <c r="F119" s="39">
        <v>45</v>
      </c>
      <c r="G119" s="39">
        <v>33</v>
      </c>
      <c r="H119" s="40">
        <f t="shared" si="59"/>
        <v>0.73333333333333328</v>
      </c>
      <c r="I119" s="44" t="s">
        <v>39</v>
      </c>
      <c r="J119" s="40" t="s">
        <v>40</v>
      </c>
      <c r="K119" s="39">
        <v>11</v>
      </c>
      <c r="L119" s="40">
        <f t="shared" si="60"/>
        <v>0.33333333333333331</v>
      </c>
      <c r="M119" s="39">
        <v>6</v>
      </c>
      <c r="N119" s="40">
        <f t="shared" si="61"/>
        <v>0.18181818181818182</v>
      </c>
      <c r="O119" s="39">
        <v>30</v>
      </c>
      <c r="P119" s="44" t="s">
        <v>39</v>
      </c>
      <c r="Q119" s="44" t="s">
        <v>39</v>
      </c>
      <c r="R119" s="40" t="s">
        <v>40</v>
      </c>
      <c r="S119" s="39">
        <v>38</v>
      </c>
      <c r="T119" s="40">
        <f t="shared" si="62"/>
        <v>0.84444444444444444</v>
      </c>
      <c r="U119" s="39">
        <v>0</v>
      </c>
      <c r="V119" s="40">
        <f t="shared" si="63"/>
        <v>0</v>
      </c>
      <c r="W119" s="39">
        <v>7</v>
      </c>
      <c r="X119" s="40">
        <f t="shared" si="64"/>
        <v>0.15555555555555556</v>
      </c>
      <c r="Y119" s="39">
        <v>0</v>
      </c>
      <c r="Z119" s="40">
        <f t="shared" si="65"/>
        <v>0</v>
      </c>
      <c r="AA119" s="39">
        <v>0</v>
      </c>
      <c r="AB119" s="41">
        <f>(AA119/F119)</f>
        <v>0</v>
      </c>
      <c r="AC119" s="39">
        <f>VLOOKUP(A119,Sheet3!A:R,18,FALSE)</f>
        <v>106</v>
      </c>
      <c r="AD119" s="47">
        <f t="shared" si="67"/>
        <v>3.5333333333333332</v>
      </c>
    </row>
    <row r="120" spans="1:30" s="8" customFormat="1" x14ac:dyDescent="0.35">
      <c r="A120" s="42" t="s">
        <v>189</v>
      </c>
      <c r="B120" s="85" t="s">
        <v>390</v>
      </c>
      <c r="C120" s="43" t="s">
        <v>181</v>
      </c>
      <c r="D120" s="43" t="s">
        <v>170</v>
      </c>
      <c r="E120" s="38" t="s">
        <v>31</v>
      </c>
      <c r="F120" s="39">
        <v>583</v>
      </c>
      <c r="G120" s="39">
        <v>232</v>
      </c>
      <c r="H120" s="40">
        <f t="shared" si="59"/>
        <v>0.39794168096054888</v>
      </c>
      <c r="I120" s="39">
        <v>29</v>
      </c>
      <c r="J120" s="40">
        <f t="shared" ref="J120:J132" si="68">I120/F120</f>
        <v>4.974271012006861E-2</v>
      </c>
      <c r="K120" s="39">
        <v>178</v>
      </c>
      <c r="L120" s="40">
        <f t="shared" si="60"/>
        <v>0.76724137931034486</v>
      </c>
      <c r="M120" s="39">
        <v>147</v>
      </c>
      <c r="N120" s="40">
        <f t="shared" si="61"/>
        <v>0.63362068965517238</v>
      </c>
      <c r="O120" s="39">
        <v>140</v>
      </c>
      <c r="P120" s="39">
        <v>112</v>
      </c>
      <c r="Q120" s="39">
        <v>102</v>
      </c>
      <c r="R120" s="40">
        <f>Q120/P120</f>
        <v>0.9107142857142857</v>
      </c>
      <c r="S120" s="39">
        <v>352</v>
      </c>
      <c r="T120" s="40">
        <f t="shared" si="62"/>
        <v>0.60377358490566035</v>
      </c>
      <c r="U120" s="39">
        <v>15</v>
      </c>
      <c r="V120" s="40">
        <f t="shared" si="63"/>
        <v>2.5728987993138937E-2</v>
      </c>
      <c r="W120" s="39">
        <v>80</v>
      </c>
      <c r="X120" s="40">
        <f t="shared" si="64"/>
        <v>0.137221269296741</v>
      </c>
      <c r="Y120" s="39">
        <v>0</v>
      </c>
      <c r="Z120" s="40">
        <f t="shared" si="65"/>
        <v>0</v>
      </c>
      <c r="AA120" s="39">
        <v>3</v>
      </c>
      <c r="AB120" s="41">
        <f>(AA120/F120)</f>
        <v>5.1457975986277877E-3</v>
      </c>
      <c r="AC120" s="39">
        <f>VLOOKUP(A120,Sheet3!A:R,18,FALSE)</f>
        <v>109</v>
      </c>
      <c r="AD120" s="47">
        <f t="shared" si="67"/>
        <v>0.77857142857142858</v>
      </c>
    </row>
    <row r="121" spans="1:30" s="8" customFormat="1" x14ac:dyDescent="0.35">
      <c r="A121" s="42" t="s">
        <v>190</v>
      </c>
      <c r="B121" s="78" t="s">
        <v>393</v>
      </c>
      <c r="C121" s="43" t="s">
        <v>181</v>
      </c>
      <c r="D121" s="38" t="s">
        <v>170</v>
      </c>
      <c r="E121" s="38" t="s">
        <v>31</v>
      </c>
      <c r="F121" s="39">
        <v>593</v>
      </c>
      <c r="G121" s="39">
        <v>185</v>
      </c>
      <c r="H121" s="40">
        <f t="shared" si="59"/>
        <v>0.31197301854974707</v>
      </c>
      <c r="I121" s="39">
        <v>43</v>
      </c>
      <c r="J121" s="40">
        <f t="shared" si="68"/>
        <v>7.2512647554806076E-2</v>
      </c>
      <c r="K121" s="39">
        <v>154</v>
      </c>
      <c r="L121" s="40">
        <f t="shared" si="60"/>
        <v>0.83243243243243248</v>
      </c>
      <c r="M121" s="39">
        <v>49</v>
      </c>
      <c r="N121" s="40">
        <f t="shared" si="61"/>
        <v>0.26486486486486488</v>
      </c>
      <c r="O121" s="39">
        <v>118</v>
      </c>
      <c r="P121" s="44" t="s">
        <v>51</v>
      </c>
      <c r="Q121" s="39">
        <v>37</v>
      </c>
      <c r="R121" s="40" t="s">
        <v>40</v>
      </c>
      <c r="S121" s="39">
        <v>411</v>
      </c>
      <c r="T121" s="40">
        <f t="shared" si="62"/>
        <v>0.69308600337268134</v>
      </c>
      <c r="U121" s="39">
        <v>103</v>
      </c>
      <c r="V121" s="40">
        <f t="shared" si="63"/>
        <v>0.17369308600337269</v>
      </c>
      <c r="W121" s="39">
        <v>73</v>
      </c>
      <c r="X121" s="40">
        <f t="shared" si="64"/>
        <v>0.12310286677908938</v>
      </c>
      <c r="Y121" s="39">
        <v>0</v>
      </c>
      <c r="Z121" s="40">
        <f t="shared" si="65"/>
        <v>0</v>
      </c>
      <c r="AA121" s="39">
        <v>6</v>
      </c>
      <c r="AB121" s="41">
        <f>(AA121/F121)</f>
        <v>1.0118043844856661E-2</v>
      </c>
      <c r="AC121" s="39">
        <f>VLOOKUP(A121,Sheet3!A:R,18,FALSE)</f>
        <v>35</v>
      </c>
      <c r="AD121" s="47">
        <f t="shared" si="67"/>
        <v>0.29661016949152541</v>
      </c>
    </row>
    <row r="122" spans="1:30" s="8" customFormat="1" x14ac:dyDescent="0.35">
      <c r="A122" s="46" t="s">
        <v>191</v>
      </c>
      <c r="B122" s="78" t="s">
        <v>394</v>
      </c>
      <c r="C122" s="43" t="s">
        <v>192</v>
      </c>
      <c r="D122" s="38" t="s">
        <v>170</v>
      </c>
      <c r="E122" s="38" t="s">
        <v>31</v>
      </c>
      <c r="F122" s="39">
        <v>455</v>
      </c>
      <c r="G122" s="39">
        <v>267</v>
      </c>
      <c r="H122" s="40">
        <f t="shared" si="59"/>
        <v>0.58681318681318684</v>
      </c>
      <c r="I122" s="39">
        <v>88</v>
      </c>
      <c r="J122" s="40">
        <f t="shared" si="68"/>
        <v>0.19340659340659341</v>
      </c>
      <c r="K122" s="39">
        <v>131</v>
      </c>
      <c r="L122" s="40">
        <f t="shared" si="60"/>
        <v>0.49063670411985016</v>
      </c>
      <c r="M122" s="39">
        <v>71</v>
      </c>
      <c r="N122" s="40">
        <f t="shared" si="61"/>
        <v>0.26591760299625467</v>
      </c>
      <c r="O122" s="39">
        <v>182</v>
      </c>
      <c r="P122" s="39">
        <v>100</v>
      </c>
      <c r="Q122" s="39">
        <v>32</v>
      </c>
      <c r="R122" s="40">
        <f t="shared" ref="R122:R142" si="69">Q122/P122</f>
        <v>0.32</v>
      </c>
      <c r="S122" s="39">
        <v>418</v>
      </c>
      <c r="T122" s="40">
        <f t="shared" si="62"/>
        <v>0.91868131868131864</v>
      </c>
      <c r="U122" s="39">
        <v>0</v>
      </c>
      <c r="V122" s="40">
        <f t="shared" si="63"/>
        <v>0</v>
      </c>
      <c r="W122" s="39">
        <v>37</v>
      </c>
      <c r="X122" s="40">
        <f t="shared" si="64"/>
        <v>8.1318681318681321E-2</v>
      </c>
      <c r="Y122" s="39">
        <v>0</v>
      </c>
      <c r="Z122" s="40">
        <f t="shared" si="65"/>
        <v>0</v>
      </c>
      <c r="AA122" s="44" t="s">
        <v>39</v>
      </c>
      <c r="AB122" s="44" t="s">
        <v>40</v>
      </c>
      <c r="AC122" s="39">
        <f>VLOOKUP(A122,Sheet3!A:R,18,FALSE)</f>
        <v>35</v>
      </c>
      <c r="AD122" s="47">
        <f t="shared" si="67"/>
        <v>0.19230769230769232</v>
      </c>
    </row>
    <row r="123" spans="1:30" s="8" customFormat="1" x14ac:dyDescent="0.35">
      <c r="A123" s="42" t="s">
        <v>193</v>
      </c>
      <c r="B123" s="78" t="s">
        <v>394</v>
      </c>
      <c r="C123" s="43" t="s">
        <v>192</v>
      </c>
      <c r="D123" s="38" t="s">
        <v>170</v>
      </c>
      <c r="E123" s="38" t="s">
        <v>31</v>
      </c>
      <c r="F123" s="39">
        <v>744</v>
      </c>
      <c r="G123" s="39">
        <v>409</v>
      </c>
      <c r="H123" s="40">
        <f t="shared" si="59"/>
        <v>0.54973118279569888</v>
      </c>
      <c r="I123" s="39">
        <v>17</v>
      </c>
      <c r="J123" s="40">
        <f t="shared" si="68"/>
        <v>2.2849462365591398E-2</v>
      </c>
      <c r="K123" s="39">
        <v>268</v>
      </c>
      <c r="L123" s="40">
        <f t="shared" si="60"/>
        <v>0.65525672371638144</v>
      </c>
      <c r="M123" s="39">
        <v>88</v>
      </c>
      <c r="N123" s="40">
        <f t="shared" si="61"/>
        <v>0.21515892420537897</v>
      </c>
      <c r="O123" s="39">
        <v>98</v>
      </c>
      <c r="P123" s="39">
        <v>98</v>
      </c>
      <c r="Q123" s="39">
        <v>58</v>
      </c>
      <c r="R123" s="40">
        <f t="shared" si="69"/>
        <v>0.59183673469387754</v>
      </c>
      <c r="S123" s="39">
        <v>521</v>
      </c>
      <c r="T123" s="40">
        <f t="shared" si="62"/>
        <v>0.70026881720430112</v>
      </c>
      <c r="U123" s="39">
        <v>70</v>
      </c>
      <c r="V123" s="40">
        <f t="shared" si="63"/>
        <v>9.4086021505376344E-2</v>
      </c>
      <c r="W123" s="39">
        <v>150</v>
      </c>
      <c r="X123" s="40">
        <f t="shared" si="64"/>
        <v>0.20161290322580644</v>
      </c>
      <c r="Y123" s="39">
        <v>3</v>
      </c>
      <c r="Z123" s="40">
        <f t="shared" si="65"/>
        <v>4.0322580645161289E-3</v>
      </c>
      <c r="AA123" s="39">
        <v>0</v>
      </c>
      <c r="AB123" s="41">
        <f>(AA123/F123)</f>
        <v>0</v>
      </c>
      <c r="AC123" s="39">
        <f>VLOOKUP(A123,Sheet3!A:R,18,FALSE)</f>
        <v>92</v>
      </c>
      <c r="AD123" s="47">
        <f t="shared" si="67"/>
        <v>0.93877551020408168</v>
      </c>
    </row>
    <row r="124" spans="1:30" s="8" customFormat="1" x14ac:dyDescent="0.35">
      <c r="A124" s="46" t="s">
        <v>194</v>
      </c>
      <c r="B124" s="78" t="s">
        <v>395</v>
      </c>
      <c r="C124" s="43" t="s">
        <v>192</v>
      </c>
      <c r="D124" s="38" t="s">
        <v>170</v>
      </c>
      <c r="E124" s="38" t="s">
        <v>31</v>
      </c>
      <c r="F124" s="39">
        <v>780</v>
      </c>
      <c r="G124" s="39">
        <v>388</v>
      </c>
      <c r="H124" s="40">
        <f t="shared" si="59"/>
        <v>0.49743589743589745</v>
      </c>
      <c r="I124" s="39">
        <v>48</v>
      </c>
      <c r="J124" s="40">
        <f t="shared" si="68"/>
        <v>6.1538461538461542E-2</v>
      </c>
      <c r="K124" s="39">
        <v>269</v>
      </c>
      <c r="L124" s="40">
        <f t="shared" si="60"/>
        <v>0.69329896907216493</v>
      </c>
      <c r="M124" s="39">
        <v>201</v>
      </c>
      <c r="N124" s="40">
        <f t="shared" si="61"/>
        <v>0.51804123711340211</v>
      </c>
      <c r="O124" s="39">
        <v>309</v>
      </c>
      <c r="P124" s="39">
        <v>309</v>
      </c>
      <c r="Q124" s="39">
        <v>309</v>
      </c>
      <c r="R124" s="40">
        <f t="shared" si="69"/>
        <v>1</v>
      </c>
      <c r="S124" s="39">
        <v>540</v>
      </c>
      <c r="T124" s="40">
        <f t="shared" si="62"/>
        <v>0.69230769230769229</v>
      </c>
      <c r="U124" s="39">
        <v>0</v>
      </c>
      <c r="V124" s="40">
        <f t="shared" si="63"/>
        <v>0</v>
      </c>
      <c r="W124" s="39">
        <v>197</v>
      </c>
      <c r="X124" s="40">
        <f t="shared" si="64"/>
        <v>0.25256410256410255</v>
      </c>
      <c r="Y124" s="39">
        <v>43</v>
      </c>
      <c r="Z124" s="40">
        <f t="shared" si="65"/>
        <v>5.5128205128205127E-2</v>
      </c>
      <c r="AA124" s="39">
        <v>0</v>
      </c>
      <c r="AB124" s="41">
        <f>(AA124/F124)</f>
        <v>0</v>
      </c>
      <c r="AC124" s="39">
        <f>VLOOKUP(A124,Sheet3!A:R,18,FALSE)</f>
        <v>309</v>
      </c>
      <c r="AD124" s="47">
        <f t="shared" si="67"/>
        <v>1</v>
      </c>
    </row>
    <row r="125" spans="1:30" s="8" customFormat="1" x14ac:dyDescent="0.35">
      <c r="A125" s="38" t="s">
        <v>195</v>
      </c>
      <c r="B125" s="78" t="s">
        <v>396</v>
      </c>
      <c r="C125" s="43" t="s">
        <v>192</v>
      </c>
      <c r="D125" s="38" t="s">
        <v>170</v>
      </c>
      <c r="E125" s="38" t="s">
        <v>31</v>
      </c>
      <c r="F125" s="39">
        <v>1326</v>
      </c>
      <c r="G125" s="39">
        <v>474</v>
      </c>
      <c r="H125" s="40">
        <f t="shared" si="59"/>
        <v>0.3574660633484163</v>
      </c>
      <c r="I125" s="39">
        <v>108</v>
      </c>
      <c r="J125" s="40">
        <f t="shared" si="68"/>
        <v>8.1447963800904979E-2</v>
      </c>
      <c r="K125" s="39">
        <v>155</v>
      </c>
      <c r="L125" s="40">
        <f t="shared" si="60"/>
        <v>0.3270042194092827</v>
      </c>
      <c r="M125" s="39">
        <v>139</v>
      </c>
      <c r="N125" s="40">
        <f t="shared" si="61"/>
        <v>0.29324894514767935</v>
      </c>
      <c r="O125" s="39">
        <v>225</v>
      </c>
      <c r="P125" s="39">
        <v>135</v>
      </c>
      <c r="Q125" s="39">
        <v>104</v>
      </c>
      <c r="R125" s="40">
        <f t="shared" si="69"/>
        <v>0.77037037037037037</v>
      </c>
      <c r="S125" s="39">
        <v>948</v>
      </c>
      <c r="T125" s="40">
        <f t="shared" si="62"/>
        <v>0.71493212669683259</v>
      </c>
      <c r="U125" s="39">
        <v>58</v>
      </c>
      <c r="V125" s="40">
        <f t="shared" si="63"/>
        <v>4.3740573152337855E-2</v>
      </c>
      <c r="W125" s="39">
        <v>295</v>
      </c>
      <c r="X125" s="40">
        <f t="shared" si="64"/>
        <v>0.22247360482654599</v>
      </c>
      <c r="Y125" s="39">
        <v>20</v>
      </c>
      <c r="Z125" s="40">
        <f t="shared" si="65"/>
        <v>1.5082956259426848E-2</v>
      </c>
      <c r="AA125" s="39">
        <v>5</v>
      </c>
      <c r="AB125" s="41">
        <f>(AA125/F125)</f>
        <v>3.770739064856712E-3</v>
      </c>
      <c r="AC125" s="39">
        <f>VLOOKUP(A125,Sheet3!A:R,18,FALSE)</f>
        <v>132</v>
      </c>
      <c r="AD125" s="47">
        <f t="shared" si="67"/>
        <v>0.58666666666666667</v>
      </c>
    </row>
    <row r="126" spans="1:30" s="8" customFormat="1" x14ac:dyDescent="0.35">
      <c r="A126" s="42" t="s">
        <v>196</v>
      </c>
      <c r="B126" s="42" t="s">
        <v>397</v>
      </c>
      <c r="C126" s="43" t="s">
        <v>192</v>
      </c>
      <c r="D126" s="38" t="s">
        <v>170</v>
      </c>
      <c r="E126" s="38" t="s">
        <v>31</v>
      </c>
      <c r="F126" s="39">
        <v>957</v>
      </c>
      <c r="G126" s="39">
        <v>471</v>
      </c>
      <c r="H126" s="40">
        <f t="shared" si="59"/>
        <v>0.49216300940438873</v>
      </c>
      <c r="I126" s="39">
        <v>143</v>
      </c>
      <c r="J126" s="40">
        <f t="shared" si="68"/>
        <v>0.14942528735632185</v>
      </c>
      <c r="K126" s="39">
        <v>323</v>
      </c>
      <c r="L126" s="40">
        <f t="shared" si="60"/>
        <v>0.6857749469214437</v>
      </c>
      <c r="M126" s="39">
        <v>233</v>
      </c>
      <c r="N126" s="40">
        <f t="shared" si="61"/>
        <v>0.49469214437367304</v>
      </c>
      <c r="O126" s="39">
        <v>290</v>
      </c>
      <c r="P126" s="39">
        <v>282</v>
      </c>
      <c r="Q126" s="39">
        <v>247</v>
      </c>
      <c r="R126" s="40">
        <f t="shared" si="69"/>
        <v>0.87588652482269502</v>
      </c>
      <c r="S126" s="39">
        <v>716</v>
      </c>
      <c r="T126" s="40">
        <f t="shared" si="62"/>
        <v>0.74817136886102409</v>
      </c>
      <c r="U126" s="39">
        <v>46</v>
      </c>
      <c r="V126" s="40">
        <f t="shared" si="63"/>
        <v>4.8066875653082548E-2</v>
      </c>
      <c r="W126" s="39">
        <v>90</v>
      </c>
      <c r="X126" s="40">
        <f t="shared" si="64"/>
        <v>9.4043887147335428E-2</v>
      </c>
      <c r="Y126" s="39">
        <v>42</v>
      </c>
      <c r="Z126" s="40">
        <f t="shared" si="65"/>
        <v>4.3887147335423198E-2</v>
      </c>
      <c r="AA126" s="39">
        <v>54</v>
      </c>
      <c r="AB126" s="41">
        <f>(AA126/F126)</f>
        <v>5.6426332288401257E-2</v>
      </c>
      <c r="AC126" s="39">
        <f>VLOOKUP(A126,Sheet3!A:R,18,FALSE)</f>
        <v>271</v>
      </c>
      <c r="AD126" s="47">
        <f t="shared" si="67"/>
        <v>0.93448275862068964</v>
      </c>
    </row>
    <row r="127" spans="1:30" s="8" customFormat="1" x14ac:dyDescent="0.35">
      <c r="A127" s="38" t="s">
        <v>197</v>
      </c>
      <c r="B127" s="78" t="s">
        <v>398</v>
      </c>
      <c r="C127" s="43" t="s">
        <v>198</v>
      </c>
      <c r="D127" s="43" t="s">
        <v>199</v>
      </c>
      <c r="E127" s="38" t="s">
        <v>31</v>
      </c>
      <c r="F127" s="39">
        <v>640</v>
      </c>
      <c r="G127" s="39">
        <v>140</v>
      </c>
      <c r="H127" s="40">
        <f t="shared" si="59"/>
        <v>0.21875</v>
      </c>
      <c r="I127" s="39">
        <v>43</v>
      </c>
      <c r="J127" s="40">
        <f t="shared" si="68"/>
        <v>6.7187499999999997E-2</v>
      </c>
      <c r="K127" s="39">
        <v>102</v>
      </c>
      <c r="L127" s="40">
        <f t="shared" si="60"/>
        <v>0.72857142857142854</v>
      </c>
      <c r="M127" s="39">
        <v>144</v>
      </c>
      <c r="N127" s="40">
        <f t="shared" si="61"/>
        <v>1.0285714285714285</v>
      </c>
      <c r="O127" s="39">
        <v>80</v>
      </c>
      <c r="P127" s="39">
        <v>80</v>
      </c>
      <c r="Q127" s="39">
        <v>75</v>
      </c>
      <c r="R127" s="40">
        <f t="shared" si="69"/>
        <v>0.9375</v>
      </c>
      <c r="S127" s="39">
        <v>428</v>
      </c>
      <c r="T127" s="40">
        <f t="shared" si="62"/>
        <v>0.66874999999999996</v>
      </c>
      <c r="U127" s="39">
        <v>55</v>
      </c>
      <c r="V127" s="40">
        <f t="shared" si="63"/>
        <v>8.59375E-2</v>
      </c>
      <c r="W127" s="39">
        <v>111</v>
      </c>
      <c r="X127" s="40">
        <f t="shared" si="64"/>
        <v>0.17343749999999999</v>
      </c>
      <c r="Y127" s="39">
        <v>4</v>
      </c>
      <c r="Z127" s="40">
        <f t="shared" si="65"/>
        <v>6.2500000000000003E-3</v>
      </c>
      <c r="AA127" s="39">
        <v>42</v>
      </c>
      <c r="AB127" s="41">
        <f>(AA127/F127)</f>
        <v>6.5625000000000003E-2</v>
      </c>
      <c r="AC127" s="39">
        <f>VLOOKUP(A127,Sheet3!A:R,18,FALSE)</f>
        <v>75</v>
      </c>
      <c r="AD127" s="47">
        <f t="shared" si="67"/>
        <v>0.9375</v>
      </c>
    </row>
    <row r="128" spans="1:30" s="8" customFormat="1" x14ac:dyDescent="0.35">
      <c r="A128" s="42" t="s">
        <v>200</v>
      </c>
      <c r="B128" s="78" t="s">
        <v>399</v>
      </c>
      <c r="C128" s="43" t="s">
        <v>201</v>
      </c>
      <c r="D128" s="38" t="s">
        <v>199</v>
      </c>
      <c r="E128" s="38" t="s">
        <v>31</v>
      </c>
      <c r="F128" s="39">
        <v>849</v>
      </c>
      <c r="G128" s="39">
        <v>233</v>
      </c>
      <c r="H128" s="40">
        <f t="shared" si="59"/>
        <v>0.27444051825677268</v>
      </c>
      <c r="I128" s="39">
        <v>9</v>
      </c>
      <c r="J128" s="40">
        <f t="shared" si="68"/>
        <v>1.0600706713780919E-2</v>
      </c>
      <c r="K128" s="39">
        <v>224</v>
      </c>
      <c r="L128" s="40">
        <f t="shared" si="60"/>
        <v>0.96137339055793991</v>
      </c>
      <c r="M128" s="39">
        <v>135</v>
      </c>
      <c r="N128" s="40">
        <f t="shared" si="61"/>
        <v>0.57939914163090134</v>
      </c>
      <c r="O128" s="39">
        <v>199</v>
      </c>
      <c r="P128" s="39">
        <v>148</v>
      </c>
      <c r="Q128" s="39">
        <v>132</v>
      </c>
      <c r="R128" s="40">
        <f t="shared" si="69"/>
        <v>0.89189189189189189</v>
      </c>
      <c r="S128" s="44" t="s">
        <v>39</v>
      </c>
      <c r="T128" s="40" t="s">
        <v>40</v>
      </c>
      <c r="U128" s="44" t="s">
        <v>39</v>
      </c>
      <c r="V128" s="40" t="s">
        <v>40</v>
      </c>
      <c r="W128" s="44" t="s">
        <v>39</v>
      </c>
      <c r="X128" s="40" t="s">
        <v>40</v>
      </c>
      <c r="Y128" s="39">
        <v>0</v>
      </c>
      <c r="Z128" s="40">
        <f t="shared" si="65"/>
        <v>0</v>
      </c>
      <c r="AA128" s="44" t="s">
        <v>39</v>
      </c>
      <c r="AB128" s="44" t="s">
        <v>40</v>
      </c>
      <c r="AC128" s="39">
        <f>VLOOKUP(A128,Sheet3!A:R,18,FALSE)</f>
        <v>144</v>
      </c>
      <c r="AD128" s="47">
        <f t="shared" si="67"/>
        <v>0.72361809045226133</v>
      </c>
    </row>
    <row r="129" spans="1:30" s="8" customFormat="1" x14ac:dyDescent="0.35">
      <c r="A129" s="42" t="s">
        <v>202</v>
      </c>
      <c r="B129" s="78" t="s">
        <v>400</v>
      </c>
      <c r="C129" s="43" t="s">
        <v>201</v>
      </c>
      <c r="D129" s="43" t="s">
        <v>199</v>
      </c>
      <c r="E129" s="38" t="s">
        <v>31</v>
      </c>
      <c r="F129" s="39">
        <v>1223</v>
      </c>
      <c r="G129" s="39">
        <v>492</v>
      </c>
      <c r="H129" s="40">
        <f t="shared" si="59"/>
        <v>0.40228945216680295</v>
      </c>
      <c r="I129" s="39">
        <v>10</v>
      </c>
      <c r="J129" s="40">
        <f t="shared" si="68"/>
        <v>8.1766148814390836E-3</v>
      </c>
      <c r="K129" s="39">
        <v>445</v>
      </c>
      <c r="L129" s="40">
        <f t="shared" si="60"/>
        <v>0.90447154471544711</v>
      </c>
      <c r="M129" s="39">
        <v>306</v>
      </c>
      <c r="N129" s="40">
        <f t="shared" si="61"/>
        <v>0.62195121951219512</v>
      </c>
      <c r="O129" s="39">
        <v>281</v>
      </c>
      <c r="P129" s="39">
        <v>258</v>
      </c>
      <c r="Q129" s="39">
        <v>237</v>
      </c>
      <c r="R129" s="40">
        <f t="shared" si="69"/>
        <v>0.91860465116279066</v>
      </c>
      <c r="S129" s="39">
        <v>552</v>
      </c>
      <c r="T129" s="40">
        <f>S129/F129</f>
        <v>0.45134914145543747</v>
      </c>
      <c r="U129" s="39">
        <v>102</v>
      </c>
      <c r="V129" s="40">
        <f>U129/F129</f>
        <v>8.3401471790678652E-2</v>
      </c>
      <c r="W129" s="39">
        <v>223</v>
      </c>
      <c r="X129" s="40">
        <f>W129/F129</f>
        <v>0.18233851185609157</v>
      </c>
      <c r="Y129" s="39">
        <v>0</v>
      </c>
      <c r="Z129" s="40">
        <f t="shared" si="65"/>
        <v>0</v>
      </c>
      <c r="AA129" s="39">
        <v>346</v>
      </c>
      <c r="AB129" s="41">
        <f>(AA129/F129)</f>
        <v>0.28291087489779232</v>
      </c>
      <c r="AC129" s="39">
        <f>VLOOKUP(A129,Sheet3!A:R,18,FALSE)</f>
        <v>129</v>
      </c>
      <c r="AD129" s="47">
        <f t="shared" si="67"/>
        <v>0.45907473309608543</v>
      </c>
    </row>
    <row r="130" spans="1:30" s="8" customFormat="1" x14ac:dyDescent="0.35">
      <c r="A130" s="42" t="s">
        <v>203</v>
      </c>
      <c r="B130" s="78" t="s">
        <v>401</v>
      </c>
      <c r="C130" s="43" t="s">
        <v>201</v>
      </c>
      <c r="D130" s="43" t="s">
        <v>199</v>
      </c>
      <c r="E130" s="38" t="s">
        <v>31</v>
      </c>
      <c r="F130" s="39">
        <v>247</v>
      </c>
      <c r="G130" s="39">
        <v>227</v>
      </c>
      <c r="H130" s="40">
        <f t="shared" si="59"/>
        <v>0.91902834008097167</v>
      </c>
      <c r="I130" s="39">
        <v>20</v>
      </c>
      <c r="J130" s="40">
        <f t="shared" si="68"/>
        <v>8.0971659919028341E-2</v>
      </c>
      <c r="K130" s="39">
        <v>130</v>
      </c>
      <c r="L130" s="40">
        <f t="shared" si="60"/>
        <v>0.57268722466960353</v>
      </c>
      <c r="M130" s="39">
        <v>90</v>
      </c>
      <c r="N130" s="40">
        <f t="shared" si="61"/>
        <v>0.3964757709251101</v>
      </c>
      <c r="O130" s="39">
        <v>87</v>
      </c>
      <c r="P130" s="39">
        <v>87</v>
      </c>
      <c r="Q130" s="39">
        <v>64</v>
      </c>
      <c r="R130" s="40">
        <f t="shared" si="69"/>
        <v>0.73563218390804597</v>
      </c>
      <c r="S130" s="39">
        <v>43</v>
      </c>
      <c r="T130" s="40">
        <f>S130/F130</f>
        <v>0.17408906882591094</v>
      </c>
      <c r="U130" s="39">
        <v>0</v>
      </c>
      <c r="V130" s="40">
        <f>U130/F130</f>
        <v>0</v>
      </c>
      <c r="W130" s="39">
        <v>201</v>
      </c>
      <c r="X130" s="40">
        <f>W130/F130</f>
        <v>0.81376518218623484</v>
      </c>
      <c r="Y130" s="39">
        <v>0</v>
      </c>
      <c r="Z130" s="40">
        <f t="shared" si="65"/>
        <v>0</v>
      </c>
      <c r="AA130" s="39">
        <v>3</v>
      </c>
      <c r="AB130" s="41">
        <f>(AA130/F130)</f>
        <v>1.2145748987854251E-2</v>
      </c>
      <c r="AC130" s="39">
        <f>VLOOKUP(A130,Sheet3!A:R,18,FALSE)</f>
        <v>71</v>
      </c>
      <c r="AD130" s="47">
        <f t="shared" si="67"/>
        <v>0.81609195402298851</v>
      </c>
    </row>
    <row r="131" spans="1:30" s="8" customFormat="1" x14ac:dyDescent="0.35">
      <c r="A131" s="42" t="s">
        <v>204</v>
      </c>
      <c r="B131" s="78" t="s">
        <v>402</v>
      </c>
      <c r="C131" s="43" t="s">
        <v>205</v>
      </c>
      <c r="D131" s="38" t="s">
        <v>199</v>
      </c>
      <c r="E131" s="43" t="s">
        <v>31</v>
      </c>
      <c r="F131" s="39">
        <v>720</v>
      </c>
      <c r="G131" s="39">
        <v>429</v>
      </c>
      <c r="H131" s="40">
        <f t="shared" si="59"/>
        <v>0.59583333333333333</v>
      </c>
      <c r="I131" s="39">
        <v>2</v>
      </c>
      <c r="J131" s="40">
        <f t="shared" si="68"/>
        <v>2.7777777777777779E-3</v>
      </c>
      <c r="K131" s="39">
        <v>400</v>
      </c>
      <c r="L131" s="40">
        <f t="shared" si="60"/>
        <v>0.93240093240093236</v>
      </c>
      <c r="M131" s="39">
        <v>275</v>
      </c>
      <c r="N131" s="40">
        <f t="shared" si="61"/>
        <v>0.64102564102564108</v>
      </c>
      <c r="O131" s="39">
        <v>452</v>
      </c>
      <c r="P131" s="39">
        <v>278</v>
      </c>
      <c r="Q131" s="39">
        <v>234</v>
      </c>
      <c r="R131" s="40">
        <f t="shared" si="69"/>
        <v>0.84172661870503596</v>
      </c>
      <c r="S131" s="39">
        <v>330</v>
      </c>
      <c r="T131" s="40">
        <f>S131/F131</f>
        <v>0.45833333333333331</v>
      </c>
      <c r="U131" s="39">
        <v>86</v>
      </c>
      <c r="V131" s="40">
        <f>U131/F131</f>
        <v>0.11944444444444445</v>
      </c>
      <c r="W131" s="39">
        <v>303</v>
      </c>
      <c r="X131" s="40">
        <f>W131/F131</f>
        <v>0.42083333333333334</v>
      </c>
      <c r="Y131" s="39">
        <v>1</v>
      </c>
      <c r="Z131" s="40">
        <f t="shared" si="65"/>
        <v>1.3888888888888889E-3</v>
      </c>
      <c r="AA131" s="44" t="s">
        <v>39</v>
      </c>
      <c r="AB131" s="44" t="s">
        <v>40</v>
      </c>
      <c r="AC131" s="39">
        <f>VLOOKUP(A131,Sheet3!A:R,18,FALSE)</f>
        <v>229</v>
      </c>
      <c r="AD131" s="47">
        <f t="shared" si="67"/>
        <v>0.50663716814159288</v>
      </c>
    </row>
    <row r="132" spans="1:30" s="8" customFormat="1" x14ac:dyDescent="0.35">
      <c r="A132" s="48" t="s">
        <v>206</v>
      </c>
      <c r="B132" s="78" t="s">
        <v>402</v>
      </c>
      <c r="C132" s="38" t="s">
        <v>205</v>
      </c>
      <c r="D132" s="38" t="s">
        <v>199</v>
      </c>
      <c r="E132" s="43" t="s">
        <v>31</v>
      </c>
      <c r="F132" s="39">
        <v>825</v>
      </c>
      <c r="G132" s="39">
        <v>768</v>
      </c>
      <c r="H132" s="40">
        <f t="shared" si="59"/>
        <v>0.93090909090909091</v>
      </c>
      <c r="I132" s="39">
        <v>29</v>
      </c>
      <c r="J132" s="40">
        <f t="shared" si="68"/>
        <v>3.5151515151515149E-2</v>
      </c>
      <c r="K132" s="39">
        <v>230</v>
      </c>
      <c r="L132" s="40">
        <f t="shared" si="60"/>
        <v>0.29947916666666669</v>
      </c>
      <c r="M132" s="39">
        <v>136</v>
      </c>
      <c r="N132" s="40">
        <f t="shared" si="61"/>
        <v>0.17708333333333334</v>
      </c>
      <c r="O132" s="39">
        <v>248</v>
      </c>
      <c r="P132" s="39">
        <v>248</v>
      </c>
      <c r="Q132" s="39">
        <v>242</v>
      </c>
      <c r="R132" s="40">
        <f t="shared" si="69"/>
        <v>0.97580645161290325</v>
      </c>
      <c r="S132" s="39">
        <v>335</v>
      </c>
      <c r="T132" s="40">
        <f>S132/F132</f>
        <v>0.40606060606060607</v>
      </c>
      <c r="U132" s="39">
        <v>75</v>
      </c>
      <c r="V132" s="40">
        <f>U132/F132</f>
        <v>9.0909090909090912E-2</v>
      </c>
      <c r="W132" s="39">
        <v>109</v>
      </c>
      <c r="X132" s="40">
        <f>W132/F132</f>
        <v>0.13212121212121211</v>
      </c>
      <c r="Y132" s="39">
        <v>7</v>
      </c>
      <c r="Z132" s="40">
        <f t="shared" si="65"/>
        <v>8.4848484848484857E-3</v>
      </c>
      <c r="AA132" s="39">
        <v>22</v>
      </c>
      <c r="AB132" s="54">
        <f>(AA132/F132)</f>
        <v>2.6666666666666668E-2</v>
      </c>
      <c r="AC132" s="39">
        <f>VLOOKUP(A132,Sheet3!A:R,18,FALSE)</f>
        <v>200</v>
      </c>
      <c r="AD132" s="47">
        <f t="shared" si="67"/>
        <v>0.80645161290322576</v>
      </c>
    </row>
    <row r="133" spans="1:30" s="8" customFormat="1" x14ac:dyDescent="0.35">
      <c r="A133" s="42" t="s">
        <v>207</v>
      </c>
      <c r="B133" s="78" t="s">
        <v>403</v>
      </c>
      <c r="C133" s="43" t="s">
        <v>208</v>
      </c>
      <c r="D133" s="43" t="s">
        <v>199</v>
      </c>
      <c r="E133" s="43" t="s">
        <v>31</v>
      </c>
      <c r="F133" s="39">
        <v>1611</v>
      </c>
      <c r="G133" s="39">
        <v>835</v>
      </c>
      <c r="H133" s="40">
        <f t="shared" si="59"/>
        <v>0.51831160769708251</v>
      </c>
      <c r="I133" s="44" t="s">
        <v>39</v>
      </c>
      <c r="J133" s="40" t="s">
        <v>40</v>
      </c>
      <c r="K133" s="39">
        <v>768</v>
      </c>
      <c r="L133" s="40">
        <f t="shared" si="60"/>
        <v>0.91976047904191616</v>
      </c>
      <c r="M133" s="39">
        <v>349</v>
      </c>
      <c r="N133" s="40">
        <f t="shared" si="61"/>
        <v>0.41796407185628742</v>
      </c>
      <c r="O133" s="39">
        <v>387</v>
      </c>
      <c r="P133" s="39">
        <v>387</v>
      </c>
      <c r="Q133" s="39">
        <v>379</v>
      </c>
      <c r="R133" s="40">
        <f t="shared" si="69"/>
        <v>0.97932816537467704</v>
      </c>
      <c r="S133" s="44" t="s">
        <v>39</v>
      </c>
      <c r="T133" s="40" t="s">
        <v>40</v>
      </c>
      <c r="U133" s="44" t="s">
        <v>39</v>
      </c>
      <c r="V133" s="40" t="s">
        <v>40</v>
      </c>
      <c r="W133" s="44" t="s">
        <v>39</v>
      </c>
      <c r="X133" s="40" t="s">
        <v>40</v>
      </c>
      <c r="Y133" s="39">
        <v>0</v>
      </c>
      <c r="Z133" s="40">
        <f t="shared" si="65"/>
        <v>0</v>
      </c>
      <c r="AA133" s="39">
        <v>0</v>
      </c>
      <c r="AB133" s="41">
        <f>(AA133/F133)</f>
        <v>0</v>
      </c>
      <c r="AC133" s="39">
        <f>VLOOKUP(A133,Sheet3!A:R,18,FALSE)</f>
        <v>88</v>
      </c>
      <c r="AD133" s="47">
        <f t="shared" si="67"/>
        <v>0.22739018087855298</v>
      </c>
    </row>
    <row r="134" spans="1:30" s="8" customFormat="1" x14ac:dyDescent="0.35">
      <c r="A134" s="38" t="s">
        <v>209</v>
      </c>
      <c r="B134" s="79" t="s">
        <v>403</v>
      </c>
      <c r="C134" s="45" t="s">
        <v>208</v>
      </c>
      <c r="D134" s="38" t="s">
        <v>199</v>
      </c>
      <c r="E134" s="43" t="s">
        <v>31</v>
      </c>
      <c r="F134" s="39">
        <v>726</v>
      </c>
      <c r="G134" s="39">
        <v>656</v>
      </c>
      <c r="H134" s="40">
        <f t="shared" si="59"/>
        <v>0.90358126721763088</v>
      </c>
      <c r="I134" s="39">
        <v>70</v>
      </c>
      <c r="J134" s="40">
        <f>I134/F134</f>
        <v>9.6418732782369149E-2</v>
      </c>
      <c r="K134" s="39">
        <v>296</v>
      </c>
      <c r="L134" s="40">
        <f t="shared" si="60"/>
        <v>0.45121951219512196</v>
      </c>
      <c r="M134" s="39">
        <v>217</v>
      </c>
      <c r="N134" s="40">
        <f t="shared" si="61"/>
        <v>0.33079268292682928</v>
      </c>
      <c r="O134" s="39">
        <v>656</v>
      </c>
      <c r="P134" s="39">
        <v>656</v>
      </c>
      <c r="Q134" s="39">
        <v>322</v>
      </c>
      <c r="R134" s="40">
        <f t="shared" si="69"/>
        <v>0.49085365853658536</v>
      </c>
      <c r="S134" s="39">
        <v>443</v>
      </c>
      <c r="T134" s="40">
        <f t="shared" ref="T134:T140" si="70">S134/F134</f>
        <v>0.61019283746556474</v>
      </c>
      <c r="U134" s="39">
        <v>151</v>
      </c>
      <c r="V134" s="40">
        <f>U134/F134</f>
        <v>0.20798898071625344</v>
      </c>
      <c r="W134" s="39">
        <v>112</v>
      </c>
      <c r="X134" s="40">
        <f t="shared" ref="X134:X140" si="71">W134/F134</f>
        <v>0.15426997245179064</v>
      </c>
      <c r="Y134" s="39">
        <v>7</v>
      </c>
      <c r="Z134" s="40">
        <f t="shared" si="65"/>
        <v>9.6418732782369149E-3</v>
      </c>
      <c r="AA134" s="39">
        <v>13</v>
      </c>
      <c r="AB134" s="41">
        <f>(AA134/F134)</f>
        <v>1.790633608815427E-2</v>
      </c>
      <c r="AC134" s="39">
        <f>VLOOKUP(A134,Sheet3!A:R,18,FALSE)</f>
        <v>315</v>
      </c>
      <c r="AD134" s="47">
        <f t="shared" si="67"/>
        <v>0.48018292682926828</v>
      </c>
    </row>
    <row r="135" spans="1:30" s="8" customFormat="1" x14ac:dyDescent="0.35">
      <c r="A135" s="46" t="s">
        <v>210</v>
      </c>
      <c r="B135" s="78" t="s">
        <v>404</v>
      </c>
      <c r="C135" s="43" t="s">
        <v>208</v>
      </c>
      <c r="D135" s="38" t="s">
        <v>199</v>
      </c>
      <c r="E135" s="38" t="s">
        <v>31</v>
      </c>
      <c r="F135" s="39">
        <v>164</v>
      </c>
      <c r="G135" s="39">
        <v>104</v>
      </c>
      <c r="H135" s="40">
        <f t="shared" si="59"/>
        <v>0.63414634146341464</v>
      </c>
      <c r="I135" s="39">
        <v>2</v>
      </c>
      <c r="J135" s="40">
        <f>I135/F135</f>
        <v>1.2195121951219513E-2</v>
      </c>
      <c r="K135" s="39">
        <v>99</v>
      </c>
      <c r="L135" s="40">
        <f t="shared" si="60"/>
        <v>0.95192307692307687</v>
      </c>
      <c r="M135" s="39">
        <v>47</v>
      </c>
      <c r="N135" s="40">
        <f t="shared" si="61"/>
        <v>0.45192307692307693</v>
      </c>
      <c r="O135" s="39">
        <v>45</v>
      </c>
      <c r="P135" s="39">
        <v>34</v>
      </c>
      <c r="Q135" s="39">
        <v>31</v>
      </c>
      <c r="R135" s="40">
        <f t="shared" si="69"/>
        <v>0.91176470588235292</v>
      </c>
      <c r="S135" s="39">
        <v>0</v>
      </c>
      <c r="T135" s="40">
        <f t="shared" si="70"/>
        <v>0</v>
      </c>
      <c r="U135" s="39">
        <v>0</v>
      </c>
      <c r="V135" s="40">
        <f>U135/F135</f>
        <v>0</v>
      </c>
      <c r="W135" s="39">
        <v>164</v>
      </c>
      <c r="X135" s="40">
        <f t="shared" si="71"/>
        <v>1</v>
      </c>
      <c r="Y135" s="39">
        <v>0</v>
      </c>
      <c r="Z135" s="40">
        <f t="shared" si="65"/>
        <v>0</v>
      </c>
      <c r="AA135" s="39">
        <v>0</v>
      </c>
      <c r="AB135" s="41">
        <f>(AA135/F135)</f>
        <v>0</v>
      </c>
      <c r="AC135" s="39">
        <f>VLOOKUP(A135,Sheet3!A:R,18,FALSE)</f>
        <v>35</v>
      </c>
      <c r="AD135" s="47">
        <f t="shared" si="67"/>
        <v>0.77777777777777779</v>
      </c>
    </row>
    <row r="136" spans="1:30" s="8" customFormat="1" x14ac:dyDescent="0.35">
      <c r="A136" s="46" t="s">
        <v>211</v>
      </c>
      <c r="B136" s="78" t="s">
        <v>405</v>
      </c>
      <c r="C136" s="43" t="s">
        <v>208</v>
      </c>
      <c r="D136" s="38" t="s">
        <v>199</v>
      </c>
      <c r="E136" s="38" t="s">
        <v>31</v>
      </c>
      <c r="F136" s="39">
        <v>776</v>
      </c>
      <c r="G136" s="39">
        <v>705</v>
      </c>
      <c r="H136" s="40">
        <f t="shared" si="59"/>
        <v>0.90850515463917525</v>
      </c>
      <c r="I136" s="39">
        <v>58</v>
      </c>
      <c r="J136" s="40">
        <f>I136/F136</f>
        <v>7.4742268041237112E-2</v>
      </c>
      <c r="K136" s="39">
        <v>653</v>
      </c>
      <c r="L136" s="40">
        <f t="shared" si="60"/>
        <v>0.92624113475177305</v>
      </c>
      <c r="M136" s="39">
        <v>435</v>
      </c>
      <c r="N136" s="40">
        <f t="shared" si="61"/>
        <v>0.61702127659574468</v>
      </c>
      <c r="O136" s="39">
        <v>568</v>
      </c>
      <c r="P136" s="39">
        <v>405</v>
      </c>
      <c r="Q136" s="39">
        <v>366</v>
      </c>
      <c r="R136" s="40">
        <f t="shared" si="69"/>
        <v>0.90370370370370368</v>
      </c>
      <c r="S136" s="39">
        <v>391</v>
      </c>
      <c r="T136" s="40">
        <f t="shared" si="70"/>
        <v>0.50386597938144329</v>
      </c>
      <c r="U136" s="39">
        <v>175</v>
      </c>
      <c r="V136" s="40">
        <f>U136/F136</f>
        <v>0.22551546391752578</v>
      </c>
      <c r="W136" s="39">
        <v>195</v>
      </c>
      <c r="X136" s="40">
        <f t="shared" si="71"/>
        <v>0.25128865979381443</v>
      </c>
      <c r="Y136" s="39">
        <v>0</v>
      </c>
      <c r="Z136" s="40">
        <f t="shared" si="65"/>
        <v>0</v>
      </c>
      <c r="AA136" s="39">
        <v>15</v>
      </c>
      <c r="AB136" s="41">
        <f>(AA136/F136)</f>
        <v>1.9329896907216496E-2</v>
      </c>
      <c r="AC136" s="39">
        <f>VLOOKUP(A136,Sheet3!A:R,18,FALSE)</f>
        <v>404</v>
      </c>
      <c r="AD136" s="47">
        <f t="shared" si="67"/>
        <v>0.71126760563380287</v>
      </c>
    </row>
    <row r="137" spans="1:30" s="8" customFormat="1" x14ac:dyDescent="0.35">
      <c r="A137" s="46" t="s">
        <v>212</v>
      </c>
      <c r="B137" s="78" t="s">
        <v>406</v>
      </c>
      <c r="C137" s="38" t="s">
        <v>213</v>
      </c>
      <c r="D137" s="43" t="s">
        <v>199</v>
      </c>
      <c r="E137" s="43" t="s">
        <v>31</v>
      </c>
      <c r="F137" s="39">
        <v>308</v>
      </c>
      <c r="G137" s="39">
        <v>126</v>
      </c>
      <c r="H137" s="40">
        <f t="shared" si="59"/>
        <v>0.40909090909090912</v>
      </c>
      <c r="I137" s="44" t="s">
        <v>39</v>
      </c>
      <c r="J137" s="40" t="s">
        <v>40</v>
      </c>
      <c r="K137" s="39">
        <v>126</v>
      </c>
      <c r="L137" s="40">
        <f t="shared" si="60"/>
        <v>1</v>
      </c>
      <c r="M137" s="39">
        <v>51</v>
      </c>
      <c r="N137" s="40">
        <f t="shared" si="61"/>
        <v>0.40476190476190477</v>
      </c>
      <c r="O137" s="39">
        <v>101</v>
      </c>
      <c r="P137" s="39">
        <v>101</v>
      </c>
      <c r="Q137" s="39">
        <v>101</v>
      </c>
      <c r="R137" s="40">
        <f t="shared" si="69"/>
        <v>1</v>
      </c>
      <c r="S137" s="39">
        <v>250</v>
      </c>
      <c r="T137" s="40">
        <f t="shared" si="70"/>
        <v>0.81168831168831168</v>
      </c>
      <c r="U137" s="44" t="s">
        <v>39</v>
      </c>
      <c r="V137" s="40" t="s">
        <v>40</v>
      </c>
      <c r="W137" s="39">
        <v>58</v>
      </c>
      <c r="X137" s="40">
        <f t="shared" si="71"/>
        <v>0.18831168831168832</v>
      </c>
      <c r="Y137" s="44" t="s">
        <v>214</v>
      </c>
      <c r="Z137" s="40" t="s">
        <v>40</v>
      </c>
      <c r="AA137" s="44" t="s">
        <v>39</v>
      </c>
      <c r="AB137" s="44" t="s">
        <v>40</v>
      </c>
      <c r="AC137" s="39">
        <f>VLOOKUP(A137,Sheet3!A:R,18,FALSE)</f>
        <v>96</v>
      </c>
      <c r="AD137" s="47">
        <f t="shared" si="67"/>
        <v>0.95049504950495045</v>
      </c>
    </row>
    <row r="138" spans="1:30" s="8" customFormat="1" x14ac:dyDescent="0.35">
      <c r="A138" s="48" t="s">
        <v>215</v>
      </c>
      <c r="B138" s="78" t="s">
        <v>407</v>
      </c>
      <c r="C138" s="43" t="s">
        <v>216</v>
      </c>
      <c r="D138" s="38" t="s">
        <v>199</v>
      </c>
      <c r="E138" s="38" t="s">
        <v>31</v>
      </c>
      <c r="F138" s="39">
        <v>1196</v>
      </c>
      <c r="G138" s="39">
        <v>295</v>
      </c>
      <c r="H138" s="40">
        <f t="shared" si="59"/>
        <v>0.24665551839464883</v>
      </c>
      <c r="I138" s="39">
        <v>142</v>
      </c>
      <c r="J138" s="40">
        <f>I138/F138</f>
        <v>0.11872909698996656</v>
      </c>
      <c r="K138" s="39">
        <v>340</v>
      </c>
      <c r="L138" s="40">
        <f t="shared" si="60"/>
        <v>1.152542372881356</v>
      </c>
      <c r="M138" s="39">
        <v>250</v>
      </c>
      <c r="N138" s="40">
        <f t="shared" si="61"/>
        <v>0.84745762711864403</v>
      </c>
      <c r="O138" s="39">
        <v>341</v>
      </c>
      <c r="P138" s="39">
        <v>208</v>
      </c>
      <c r="Q138" s="39">
        <v>125</v>
      </c>
      <c r="R138" s="40">
        <f t="shared" si="69"/>
        <v>0.60096153846153844</v>
      </c>
      <c r="S138" s="39">
        <v>176</v>
      </c>
      <c r="T138" s="40">
        <f t="shared" si="70"/>
        <v>0.14715719063545152</v>
      </c>
      <c r="U138" s="39">
        <v>47</v>
      </c>
      <c r="V138" s="40">
        <f>U138/F138</f>
        <v>3.9297658862876256E-2</v>
      </c>
      <c r="W138" s="39">
        <v>145</v>
      </c>
      <c r="X138" s="40">
        <f t="shared" si="71"/>
        <v>0.12123745819397994</v>
      </c>
      <c r="Y138" s="39">
        <v>0</v>
      </c>
      <c r="Z138" s="40">
        <f>Y138/F138</f>
        <v>0</v>
      </c>
      <c r="AA138" s="39">
        <v>17</v>
      </c>
      <c r="AB138" s="41">
        <f>(AA138/F138)</f>
        <v>1.4214046822742474E-2</v>
      </c>
      <c r="AC138" s="39">
        <f>VLOOKUP(A138,Sheet3!A:R,18,FALSE)</f>
        <v>122</v>
      </c>
      <c r="AD138" s="47">
        <f t="shared" si="67"/>
        <v>0.35777126099706746</v>
      </c>
    </row>
    <row r="139" spans="1:30" s="16" customFormat="1" x14ac:dyDescent="0.35">
      <c r="A139" s="42" t="s">
        <v>217</v>
      </c>
      <c r="B139" s="78" t="s">
        <v>408</v>
      </c>
      <c r="C139" s="43" t="s">
        <v>216</v>
      </c>
      <c r="D139" s="38" t="s">
        <v>199</v>
      </c>
      <c r="E139" s="38" t="s">
        <v>31</v>
      </c>
      <c r="F139" s="39">
        <v>4052</v>
      </c>
      <c r="G139" s="39">
        <v>1449</v>
      </c>
      <c r="H139" s="40">
        <f t="shared" si="59"/>
        <v>0.35760118460019741</v>
      </c>
      <c r="I139" s="39">
        <v>247</v>
      </c>
      <c r="J139" s="40">
        <f>I139/F139</f>
        <v>6.0957551826258637E-2</v>
      </c>
      <c r="K139" s="39">
        <v>940</v>
      </c>
      <c r="L139" s="40">
        <f t="shared" si="60"/>
        <v>0.64872325741890957</v>
      </c>
      <c r="M139" s="39">
        <v>618</v>
      </c>
      <c r="N139" s="40">
        <f t="shared" si="61"/>
        <v>0.42650103519668736</v>
      </c>
      <c r="O139" s="39">
        <v>771</v>
      </c>
      <c r="P139" s="39">
        <v>771</v>
      </c>
      <c r="Q139" s="39">
        <v>619</v>
      </c>
      <c r="R139" s="40">
        <f t="shared" si="69"/>
        <v>0.80285343709468227</v>
      </c>
      <c r="S139" s="39">
        <v>2069</v>
      </c>
      <c r="T139" s="40">
        <f t="shared" si="70"/>
        <v>0.51061204343534061</v>
      </c>
      <c r="U139" s="39">
        <v>932</v>
      </c>
      <c r="V139" s="40">
        <f>U139/F139</f>
        <v>0.23000987166831194</v>
      </c>
      <c r="W139" s="39">
        <v>1034</v>
      </c>
      <c r="X139" s="40">
        <f t="shared" si="71"/>
        <v>0.255182625863771</v>
      </c>
      <c r="Y139" s="39">
        <v>0</v>
      </c>
      <c r="Z139" s="40">
        <f>Y139/F139</f>
        <v>0</v>
      </c>
      <c r="AA139" s="39">
        <v>17</v>
      </c>
      <c r="AB139" s="41">
        <f>(AA139/F139)</f>
        <v>4.1954590325765052E-3</v>
      </c>
      <c r="AC139" s="39">
        <f>VLOOKUP(A139,Sheet3!A:R,18,FALSE)</f>
        <v>544</v>
      </c>
      <c r="AD139" s="47">
        <f t="shared" si="67"/>
        <v>0.70557717250324259</v>
      </c>
    </row>
    <row r="140" spans="1:30" s="8" customFormat="1" x14ac:dyDescent="0.35">
      <c r="A140" s="46" t="s">
        <v>218</v>
      </c>
      <c r="B140" s="78" t="s">
        <v>409</v>
      </c>
      <c r="C140" s="43" t="s">
        <v>219</v>
      </c>
      <c r="D140" s="43" t="s">
        <v>199</v>
      </c>
      <c r="E140" s="43" t="s">
        <v>31</v>
      </c>
      <c r="F140" s="39">
        <v>396</v>
      </c>
      <c r="G140" s="39">
        <v>227</v>
      </c>
      <c r="H140" s="40">
        <f t="shared" si="59"/>
        <v>0.5732323232323232</v>
      </c>
      <c r="I140" s="39">
        <v>15</v>
      </c>
      <c r="J140" s="40">
        <f>I140/F140</f>
        <v>3.787878787878788E-2</v>
      </c>
      <c r="K140" s="39">
        <v>116</v>
      </c>
      <c r="L140" s="40">
        <f t="shared" si="60"/>
        <v>0.51101321585903081</v>
      </c>
      <c r="M140" s="39">
        <v>92</v>
      </c>
      <c r="N140" s="40">
        <f t="shared" si="61"/>
        <v>0.40528634361233479</v>
      </c>
      <c r="O140" s="39">
        <v>148</v>
      </c>
      <c r="P140" s="39">
        <v>121</v>
      </c>
      <c r="Q140" s="39">
        <v>117</v>
      </c>
      <c r="R140" s="40">
        <f t="shared" si="69"/>
        <v>0.96694214876033058</v>
      </c>
      <c r="S140" s="39">
        <v>237</v>
      </c>
      <c r="T140" s="40">
        <f t="shared" si="70"/>
        <v>0.59848484848484851</v>
      </c>
      <c r="U140" s="39">
        <v>55</v>
      </c>
      <c r="V140" s="40">
        <f>U140/F140</f>
        <v>0.1388888888888889</v>
      </c>
      <c r="W140" s="39">
        <v>95</v>
      </c>
      <c r="X140" s="40">
        <f t="shared" si="71"/>
        <v>0.23989898989898989</v>
      </c>
      <c r="Y140" s="39">
        <v>8</v>
      </c>
      <c r="Z140" s="40">
        <f>Y140/F140</f>
        <v>2.0202020202020204E-2</v>
      </c>
      <c r="AA140" s="39">
        <v>1</v>
      </c>
      <c r="AB140" s="41">
        <f>(AA140/F140)</f>
        <v>2.5252525252525255E-3</v>
      </c>
      <c r="AC140" s="39">
        <f>VLOOKUP(A140,Sheet3!A:R,18,FALSE)</f>
        <v>118</v>
      </c>
      <c r="AD140" s="47">
        <f t="shared" si="67"/>
        <v>0.79729729729729726</v>
      </c>
    </row>
    <row r="141" spans="1:30" s="8" customFormat="1" x14ac:dyDescent="0.35">
      <c r="A141" s="48" t="s">
        <v>220</v>
      </c>
      <c r="B141" s="78" t="s">
        <v>410</v>
      </c>
      <c r="C141" s="43" t="s">
        <v>219</v>
      </c>
      <c r="D141" s="43" t="s">
        <v>199</v>
      </c>
      <c r="E141" s="43" t="s">
        <v>31</v>
      </c>
      <c r="F141" s="44" t="s">
        <v>39</v>
      </c>
      <c r="G141" s="39">
        <v>87</v>
      </c>
      <c r="H141" s="40" t="s">
        <v>40</v>
      </c>
      <c r="I141" s="44" t="s">
        <v>39</v>
      </c>
      <c r="J141" s="40" t="s">
        <v>40</v>
      </c>
      <c r="K141" s="39">
        <v>85</v>
      </c>
      <c r="L141" s="40">
        <f t="shared" si="60"/>
        <v>0.97701149425287359</v>
      </c>
      <c r="M141" s="39">
        <v>69</v>
      </c>
      <c r="N141" s="40">
        <f t="shared" si="61"/>
        <v>0.7931034482758621</v>
      </c>
      <c r="O141" s="39">
        <v>44</v>
      </c>
      <c r="P141" s="39">
        <v>44</v>
      </c>
      <c r="Q141" s="39">
        <v>43</v>
      </c>
      <c r="R141" s="40">
        <f t="shared" si="69"/>
        <v>0.97727272727272729</v>
      </c>
      <c r="S141" s="44" t="s">
        <v>39</v>
      </c>
      <c r="T141" s="40" t="s">
        <v>40</v>
      </c>
      <c r="U141" s="39">
        <v>0</v>
      </c>
      <c r="V141" s="40" t="s">
        <v>40</v>
      </c>
      <c r="W141" s="44" t="s">
        <v>39</v>
      </c>
      <c r="X141" s="40" t="s">
        <v>40</v>
      </c>
      <c r="Y141" s="39">
        <v>0</v>
      </c>
      <c r="Z141" s="40" t="s">
        <v>104</v>
      </c>
      <c r="AA141" s="39">
        <v>0</v>
      </c>
      <c r="AB141" s="40" t="s">
        <v>104</v>
      </c>
      <c r="AC141" s="39">
        <f>VLOOKUP(A141,Sheet3!A:R,18,FALSE)</f>
        <v>52</v>
      </c>
      <c r="AD141" s="47">
        <f t="shared" si="67"/>
        <v>1.1818181818181819</v>
      </c>
    </row>
    <row r="142" spans="1:30" s="8" customFormat="1" x14ac:dyDescent="0.35">
      <c r="A142" s="42" t="s">
        <v>221</v>
      </c>
      <c r="B142" s="78" t="s">
        <v>411</v>
      </c>
      <c r="C142" s="43" t="s">
        <v>222</v>
      </c>
      <c r="D142" s="38" t="s">
        <v>199</v>
      </c>
      <c r="E142" s="43" t="s">
        <v>31</v>
      </c>
      <c r="F142" s="39">
        <v>386</v>
      </c>
      <c r="G142" s="39">
        <v>199</v>
      </c>
      <c r="H142" s="40">
        <f t="shared" ref="H142:H149" si="72">G142/F142</f>
        <v>0.51554404145077726</v>
      </c>
      <c r="I142" s="39">
        <v>43</v>
      </c>
      <c r="J142" s="40">
        <f>I142/F142</f>
        <v>0.11139896373056994</v>
      </c>
      <c r="K142" s="39">
        <v>152</v>
      </c>
      <c r="L142" s="40">
        <f t="shared" si="60"/>
        <v>0.76381909547738691</v>
      </c>
      <c r="M142" s="39">
        <v>121</v>
      </c>
      <c r="N142" s="40">
        <f t="shared" si="61"/>
        <v>0.60804020100502509</v>
      </c>
      <c r="O142" s="39">
        <v>116</v>
      </c>
      <c r="P142" s="39">
        <v>109</v>
      </c>
      <c r="Q142" s="39">
        <v>78</v>
      </c>
      <c r="R142" s="40">
        <f t="shared" si="69"/>
        <v>0.7155963302752294</v>
      </c>
      <c r="S142" s="39">
        <v>214</v>
      </c>
      <c r="T142" s="40">
        <f t="shared" ref="T142:T148" si="73">S142/F142</f>
        <v>0.55440414507772018</v>
      </c>
      <c r="U142" s="39">
        <v>1</v>
      </c>
      <c r="V142" s="40">
        <f t="shared" ref="V142:V148" si="74">U142/F142</f>
        <v>2.5906735751295338E-3</v>
      </c>
      <c r="W142" s="39">
        <v>142</v>
      </c>
      <c r="X142" s="40">
        <f t="shared" ref="X142:X148" si="75">W142/F142</f>
        <v>0.36787564766839376</v>
      </c>
      <c r="Y142" s="39">
        <v>0</v>
      </c>
      <c r="Z142" s="40">
        <f t="shared" ref="Z142:Z148" si="76">Y142/F142</f>
        <v>0</v>
      </c>
      <c r="AA142" s="39">
        <v>29</v>
      </c>
      <c r="AB142" s="41">
        <f t="shared" ref="AB142:AB148" si="77">(AA142/F142)</f>
        <v>7.512953367875648E-2</v>
      </c>
      <c r="AC142" s="39">
        <f>VLOOKUP(A142,Sheet3!A:R,18,FALSE)</f>
        <v>87</v>
      </c>
      <c r="AD142" s="47">
        <f t="shared" si="67"/>
        <v>0.75</v>
      </c>
    </row>
    <row r="143" spans="1:30" s="8" customFormat="1" x14ac:dyDescent="0.35">
      <c r="A143" s="46" t="s">
        <v>223</v>
      </c>
      <c r="B143" s="78" t="s">
        <v>412</v>
      </c>
      <c r="C143" s="43" t="s">
        <v>224</v>
      </c>
      <c r="D143" s="38" t="s">
        <v>199</v>
      </c>
      <c r="E143" s="43" t="s">
        <v>31</v>
      </c>
      <c r="F143" s="39">
        <v>779</v>
      </c>
      <c r="G143" s="39">
        <v>232</v>
      </c>
      <c r="H143" s="40">
        <f t="shared" si="72"/>
        <v>0.29781771501925547</v>
      </c>
      <c r="I143" s="39">
        <v>83</v>
      </c>
      <c r="J143" s="40">
        <f>I143/F143</f>
        <v>0.10654685494223363</v>
      </c>
      <c r="K143" s="39">
        <v>223</v>
      </c>
      <c r="L143" s="40">
        <f t="shared" si="60"/>
        <v>0.96120689655172409</v>
      </c>
      <c r="M143" s="39">
        <v>149</v>
      </c>
      <c r="N143" s="40">
        <f t="shared" si="61"/>
        <v>0.64224137931034486</v>
      </c>
      <c r="O143" s="44" t="s">
        <v>39</v>
      </c>
      <c r="P143" s="44" t="s">
        <v>39</v>
      </c>
      <c r="Q143" s="44" t="s">
        <v>39</v>
      </c>
      <c r="R143" s="40" t="s">
        <v>40</v>
      </c>
      <c r="S143" s="39">
        <v>522</v>
      </c>
      <c r="T143" s="40">
        <f t="shared" si="73"/>
        <v>0.67008985879332472</v>
      </c>
      <c r="U143" s="39">
        <v>36</v>
      </c>
      <c r="V143" s="40">
        <f t="shared" si="74"/>
        <v>4.6213093709884467E-2</v>
      </c>
      <c r="W143" s="39">
        <v>215</v>
      </c>
      <c r="X143" s="40">
        <f t="shared" si="75"/>
        <v>0.27599486521180999</v>
      </c>
      <c r="Y143" s="39">
        <v>0</v>
      </c>
      <c r="Z143" s="40">
        <f t="shared" si="76"/>
        <v>0</v>
      </c>
      <c r="AA143" s="39">
        <v>6</v>
      </c>
      <c r="AB143" s="41">
        <f t="shared" si="77"/>
        <v>7.7021822849807449E-3</v>
      </c>
      <c r="AC143" s="39">
        <f>VLOOKUP(A143,Sheet3!A:R,18,FALSE)</f>
        <v>185</v>
      </c>
      <c r="AD143" s="47" t="s">
        <v>40</v>
      </c>
    </row>
    <row r="144" spans="1:30" s="8" customFormat="1" x14ac:dyDescent="0.35">
      <c r="A144" s="42" t="s">
        <v>225</v>
      </c>
      <c r="B144" s="79" t="s">
        <v>412</v>
      </c>
      <c r="C144" s="45" t="s">
        <v>226</v>
      </c>
      <c r="D144" s="46" t="s">
        <v>199</v>
      </c>
      <c r="E144" s="46" t="s">
        <v>31</v>
      </c>
      <c r="F144" s="50">
        <v>519</v>
      </c>
      <c r="G144" s="50">
        <v>120</v>
      </c>
      <c r="H144" s="51">
        <f t="shared" si="72"/>
        <v>0.23121387283236994</v>
      </c>
      <c r="I144" s="56" t="s">
        <v>39</v>
      </c>
      <c r="J144" s="51" t="s">
        <v>40</v>
      </c>
      <c r="K144" s="50">
        <v>120</v>
      </c>
      <c r="L144" s="51">
        <f t="shared" si="60"/>
        <v>1</v>
      </c>
      <c r="M144" s="50">
        <v>60</v>
      </c>
      <c r="N144" s="51">
        <f t="shared" si="61"/>
        <v>0.5</v>
      </c>
      <c r="O144" s="56" t="s">
        <v>39</v>
      </c>
      <c r="P144" s="56" t="s">
        <v>39</v>
      </c>
      <c r="Q144" s="56" t="s">
        <v>39</v>
      </c>
      <c r="R144" s="51" t="s">
        <v>40</v>
      </c>
      <c r="S144" s="50">
        <v>305</v>
      </c>
      <c r="T144" s="51">
        <f t="shared" si="73"/>
        <v>0.58766859344894029</v>
      </c>
      <c r="U144" s="50">
        <v>44</v>
      </c>
      <c r="V144" s="51">
        <f t="shared" si="74"/>
        <v>8.477842003853564E-2</v>
      </c>
      <c r="W144" s="50">
        <v>170</v>
      </c>
      <c r="X144" s="51">
        <f t="shared" si="75"/>
        <v>0.32755298651252407</v>
      </c>
      <c r="Y144" s="50">
        <v>0</v>
      </c>
      <c r="Z144" s="51">
        <f t="shared" si="76"/>
        <v>0</v>
      </c>
      <c r="AA144" s="50">
        <v>0</v>
      </c>
      <c r="AB144" s="41">
        <f t="shared" si="77"/>
        <v>0</v>
      </c>
      <c r="AC144" s="50">
        <f>VLOOKUP(A144,Sheet3!A:R,18,FALSE)</f>
        <v>156</v>
      </c>
      <c r="AD144" s="52" t="s">
        <v>40</v>
      </c>
    </row>
    <row r="145" spans="1:30" s="8" customFormat="1" x14ac:dyDescent="0.35">
      <c r="A145" s="42" t="s">
        <v>227</v>
      </c>
      <c r="B145" s="78" t="s">
        <v>413</v>
      </c>
      <c r="C145" s="43" t="s">
        <v>226</v>
      </c>
      <c r="D145" s="43" t="s">
        <v>199</v>
      </c>
      <c r="E145" s="38" t="s">
        <v>31</v>
      </c>
      <c r="F145" s="39">
        <v>558</v>
      </c>
      <c r="G145" s="39">
        <v>431</v>
      </c>
      <c r="H145" s="40">
        <f t="shared" si="72"/>
        <v>0.77240143369175629</v>
      </c>
      <c r="I145" s="44" t="s">
        <v>39</v>
      </c>
      <c r="J145" s="40" t="s">
        <v>40</v>
      </c>
      <c r="K145" s="39">
        <v>241</v>
      </c>
      <c r="L145" s="40">
        <f t="shared" si="60"/>
        <v>0.55916473317865434</v>
      </c>
      <c r="M145" s="39">
        <v>203</v>
      </c>
      <c r="N145" s="40">
        <f t="shared" si="61"/>
        <v>0.47099767981438517</v>
      </c>
      <c r="O145" s="39">
        <v>325</v>
      </c>
      <c r="P145" s="39">
        <v>325</v>
      </c>
      <c r="Q145" s="39">
        <v>119</v>
      </c>
      <c r="R145" s="40">
        <f>Q145/P145</f>
        <v>0.36615384615384616</v>
      </c>
      <c r="S145" s="39">
        <v>449</v>
      </c>
      <c r="T145" s="40">
        <f t="shared" si="73"/>
        <v>0.80465949820788529</v>
      </c>
      <c r="U145" s="39">
        <v>1</v>
      </c>
      <c r="V145" s="40">
        <f t="shared" si="74"/>
        <v>1.7921146953405018E-3</v>
      </c>
      <c r="W145" s="39">
        <v>65</v>
      </c>
      <c r="X145" s="40">
        <f t="shared" si="75"/>
        <v>0.11648745519713262</v>
      </c>
      <c r="Y145" s="39">
        <v>14</v>
      </c>
      <c r="Z145" s="40">
        <f t="shared" si="76"/>
        <v>2.5089605734767026E-2</v>
      </c>
      <c r="AA145" s="39">
        <v>29</v>
      </c>
      <c r="AB145" s="41">
        <f t="shared" si="77"/>
        <v>5.197132616487455E-2</v>
      </c>
      <c r="AC145" s="39">
        <f>VLOOKUP(A145,Sheet3!A:R,18,FALSE)</f>
        <v>110</v>
      </c>
      <c r="AD145" s="47">
        <f>AC145/O145</f>
        <v>0.33846153846153848</v>
      </c>
    </row>
    <row r="146" spans="1:30" s="8" customFormat="1" x14ac:dyDescent="0.35">
      <c r="A146" s="46" t="s">
        <v>228</v>
      </c>
      <c r="B146" s="78" t="s">
        <v>414</v>
      </c>
      <c r="C146" s="43" t="s">
        <v>226</v>
      </c>
      <c r="D146" s="38" t="s">
        <v>199</v>
      </c>
      <c r="E146" s="38" t="s">
        <v>31</v>
      </c>
      <c r="F146" s="39">
        <v>238</v>
      </c>
      <c r="G146" s="39">
        <v>185</v>
      </c>
      <c r="H146" s="40">
        <f t="shared" si="72"/>
        <v>0.77731092436974791</v>
      </c>
      <c r="I146" s="39">
        <v>38</v>
      </c>
      <c r="J146" s="40">
        <f>I146/F146</f>
        <v>0.15966386554621848</v>
      </c>
      <c r="K146" s="39">
        <v>150</v>
      </c>
      <c r="L146" s="40">
        <f t="shared" si="60"/>
        <v>0.81081081081081086</v>
      </c>
      <c r="M146" s="39">
        <v>139</v>
      </c>
      <c r="N146" s="40">
        <f t="shared" si="61"/>
        <v>0.75135135135135134</v>
      </c>
      <c r="O146" s="39">
        <v>117</v>
      </c>
      <c r="P146" s="39">
        <v>117</v>
      </c>
      <c r="Q146" s="39">
        <v>112</v>
      </c>
      <c r="R146" s="40">
        <f>Q146/P146</f>
        <v>0.95726495726495731</v>
      </c>
      <c r="S146" s="39">
        <v>135</v>
      </c>
      <c r="T146" s="40">
        <f t="shared" si="73"/>
        <v>0.5672268907563025</v>
      </c>
      <c r="U146" s="39">
        <v>6</v>
      </c>
      <c r="V146" s="40">
        <f t="shared" si="74"/>
        <v>2.5210084033613446E-2</v>
      </c>
      <c r="W146" s="39">
        <v>97</v>
      </c>
      <c r="X146" s="40">
        <f t="shared" si="75"/>
        <v>0.40756302521008403</v>
      </c>
      <c r="Y146" s="39">
        <v>0</v>
      </c>
      <c r="Z146" s="40">
        <f t="shared" si="76"/>
        <v>0</v>
      </c>
      <c r="AA146" s="39">
        <v>0</v>
      </c>
      <c r="AB146" s="41">
        <f t="shared" si="77"/>
        <v>0</v>
      </c>
      <c r="AC146" s="39">
        <f>VLOOKUP(A146,Sheet3!A:R,18,FALSE)</f>
        <v>121</v>
      </c>
      <c r="AD146" s="47">
        <f>AC146/O146</f>
        <v>1.0341880341880343</v>
      </c>
    </row>
    <row r="147" spans="1:30" s="8" customFormat="1" x14ac:dyDescent="0.35">
      <c r="A147" s="48" t="s">
        <v>229</v>
      </c>
      <c r="B147" s="78" t="s">
        <v>412</v>
      </c>
      <c r="C147" s="43" t="s">
        <v>226</v>
      </c>
      <c r="D147" s="38" t="s">
        <v>199</v>
      </c>
      <c r="E147" s="43" t="s">
        <v>31</v>
      </c>
      <c r="F147" s="39">
        <v>529</v>
      </c>
      <c r="G147" s="39">
        <v>442</v>
      </c>
      <c r="H147" s="40">
        <f t="shared" si="72"/>
        <v>0.83553875236294894</v>
      </c>
      <c r="I147" s="39">
        <v>63</v>
      </c>
      <c r="J147" s="40">
        <f>I147/F147</f>
        <v>0.11909262759924386</v>
      </c>
      <c r="K147" s="39">
        <v>164</v>
      </c>
      <c r="L147" s="40">
        <f t="shared" si="60"/>
        <v>0.37104072398190047</v>
      </c>
      <c r="M147" s="39">
        <v>50</v>
      </c>
      <c r="N147" s="40">
        <f t="shared" si="61"/>
        <v>0.11312217194570136</v>
      </c>
      <c r="O147" s="44" t="s">
        <v>39</v>
      </c>
      <c r="P147" s="44" t="s">
        <v>39</v>
      </c>
      <c r="Q147" s="44" t="s">
        <v>39</v>
      </c>
      <c r="R147" s="40" t="s">
        <v>40</v>
      </c>
      <c r="S147" s="39">
        <v>286</v>
      </c>
      <c r="T147" s="40">
        <f t="shared" si="73"/>
        <v>0.54064272211720232</v>
      </c>
      <c r="U147" s="39">
        <v>92</v>
      </c>
      <c r="V147" s="40">
        <f t="shared" si="74"/>
        <v>0.17391304347826086</v>
      </c>
      <c r="W147" s="39">
        <v>126</v>
      </c>
      <c r="X147" s="40">
        <f t="shared" si="75"/>
        <v>0.23818525519848771</v>
      </c>
      <c r="Y147" s="39">
        <v>15</v>
      </c>
      <c r="Z147" s="40">
        <f t="shared" si="76"/>
        <v>2.835538752362949E-2</v>
      </c>
      <c r="AA147" s="39">
        <v>2</v>
      </c>
      <c r="AB147" s="41">
        <f t="shared" si="77"/>
        <v>3.780718336483932E-3</v>
      </c>
      <c r="AC147" s="39">
        <f>VLOOKUP(A147,Sheet3!A:R,18,FALSE)</f>
        <v>48</v>
      </c>
      <c r="AD147" s="47" t="s">
        <v>40</v>
      </c>
    </row>
    <row r="148" spans="1:30" s="8" customFormat="1" x14ac:dyDescent="0.35">
      <c r="A148" s="42" t="s">
        <v>230</v>
      </c>
      <c r="B148" s="78" t="s">
        <v>415</v>
      </c>
      <c r="C148" s="43" t="s">
        <v>226</v>
      </c>
      <c r="D148" s="38" t="s">
        <v>199</v>
      </c>
      <c r="E148" s="43" t="s">
        <v>31</v>
      </c>
      <c r="F148" s="39">
        <v>163</v>
      </c>
      <c r="G148" s="39">
        <v>150</v>
      </c>
      <c r="H148" s="40">
        <f t="shared" si="72"/>
        <v>0.92024539877300615</v>
      </c>
      <c r="I148" s="39">
        <v>3</v>
      </c>
      <c r="J148" s="40">
        <f>I148/F148</f>
        <v>1.8404907975460124E-2</v>
      </c>
      <c r="K148" s="39">
        <v>150</v>
      </c>
      <c r="L148" s="40">
        <f t="shared" si="60"/>
        <v>1</v>
      </c>
      <c r="M148" s="39">
        <v>103</v>
      </c>
      <c r="N148" s="40">
        <f t="shared" si="61"/>
        <v>0.68666666666666665</v>
      </c>
      <c r="O148" s="39">
        <v>76</v>
      </c>
      <c r="P148" s="39">
        <v>76</v>
      </c>
      <c r="Q148" s="39">
        <v>51</v>
      </c>
      <c r="R148" s="40">
        <f>Q148/P148</f>
        <v>0.67105263157894735</v>
      </c>
      <c r="S148" s="39">
        <v>130</v>
      </c>
      <c r="T148" s="40">
        <f t="shared" si="73"/>
        <v>0.7975460122699386</v>
      </c>
      <c r="U148" s="39">
        <v>5</v>
      </c>
      <c r="V148" s="40">
        <f t="shared" si="74"/>
        <v>3.0674846625766871E-2</v>
      </c>
      <c r="W148" s="39">
        <v>19</v>
      </c>
      <c r="X148" s="40">
        <f t="shared" si="75"/>
        <v>0.1165644171779141</v>
      </c>
      <c r="Y148" s="39">
        <v>3</v>
      </c>
      <c r="Z148" s="40">
        <f t="shared" si="76"/>
        <v>1.8404907975460124E-2</v>
      </c>
      <c r="AA148" s="39">
        <v>2</v>
      </c>
      <c r="AB148" s="41">
        <f t="shared" si="77"/>
        <v>1.2269938650306749E-2</v>
      </c>
      <c r="AC148" s="39" t="e">
        <f>VLOOKUP(A148,Sheet3!A:R,18,FALSE)</f>
        <v>#N/A</v>
      </c>
      <c r="AD148" s="47" t="e">
        <f t="shared" ref="AD148:AD154" si="78">AC148/O148</f>
        <v>#N/A</v>
      </c>
    </row>
    <row r="149" spans="1:30" s="8" customFormat="1" x14ac:dyDescent="0.35">
      <c r="A149" s="42" t="s">
        <v>231</v>
      </c>
      <c r="B149" s="78" t="s">
        <v>416</v>
      </c>
      <c r="C149" s="43" t="s">
        <v>232</v>
      </c>
      <c r="D149" s="38" t="s">
        <v>233</v>
      </c>
      <c r="E149" s="38" t="s">
        <v>31</v>
      </c>
      <c r="F149" s="39">
        <v>120</v>
      </c>
      <c r="G149" s="39">
        <v>50</v>
      </c>
      <c r="H149" s="40">
        <f t="shared" si="72"/>
        <v>0.41666666666666669</v>
      </c>
      <c r="I149" s="39">
        <v>3</v>
      </c>
      <c r="J149" s="40">
        <f>I149/F149</f>
        <v>2.5000000000000001E-2</v>
      </c>
      <c r="K149" s="39">
        <v>35</v>
      </c>
      <c r="L149" s="40">
        <f t="shared" si="60"/>
        <v>0.7</v>
      </c>
      <c r="M149" s="39">
        <v>27</v>
      </c>
      <c r="N149" s="40">
        <f t="shared" si="61"/>
        <v>0.54</v>
      </c>
      <c r="O149" s="39">
        <v>13</v>
      </c>
      <c r="P149" s="39">
        <v>13</v>
      </c>
      <c r="Q149" s="39">
        <v>13</v>
      </c>
      <c r="R149" s="40">
        <f>Q149/P149</f>
        <v>1</v>
      </c>
      <c r="S149" s="44" t="s">
        <v>39</v>
      </c>
      <c r="T149" s="40" t="s">
        <v>40</v>
      </c>
      <c r="U149" s="44" t="s">
        <v>39</v>
      </c>
      <c r="V149" s="40" t="s">
        <v>40</v>
      </c>
      <c r="W149" s="44" t="s">
        <v>39</v>
      </c>
      <c r="X149" s="40" t="s">
        <v>40</v>
      </c>
      <c r="Y149" s="44" t="s">
        <v>39</v>
      </c>
      <c r="Z149" s="40" t="s">
        <v>40</v>
      </c>
      <c r="AA149" s="44" t="s">
        <v>39</v>
      </c>
      <c r="AB149" s="44" t="s">
        <v>40</v>
      </c>
      <c r="AC149" s="39">
        <f>VLOOKUP(A149,Sheet3!A:R,18,FALSE)</f>
        <v>24</v>
      </c>
      <c r="AD149" s="47">
        <f t="shared" si="78"/>
        <v>1.8461538461538463</v>
      </c>
    </row>
    <row r="150" spans="1:30" s="8" customFormat="1" x14ac:dyDescent="0.35">
      <c r="A150" s="42" t="s">
        <v>234</v>
      </c>
      <c r="B150" s="78" t="s">
        <v>417</v>
      </c>
      <c r="C150" s="43" t="s">
        <v>232</v>
      </c>
      <c r="D150" s="43" t="s">
        <v>233</v>
      </c>
      <c r="E150" s="38" t="s">
        <v>31</v>
      </c>
      <c r="F150" s="39">
        <v>434</v>
      </c>
      <c r="G150" s="44" t="s">
        <v>39</v>
      </c>
      <c r="H150" s="40" t="s">
        <v>40</v>
      </c>
      <c r="I150" s="44" t="s">
        <v>39</v>
      </c>
      <c r="J150" s="40" t="s">
        <v>40</v>
      </c>
      <c r="K150" s="44" t="s">
        <v>39</v>
      </c>
      <c r="L150" s="40" t="s">
        <v>40</v>
      </c>
      <c r="M150" s="39">
        <v>83</v>
      </c>
      <c r="N150" s="40" t="s">
        <v>40</v>
      </c>
      <c r="O150" s="39">
        <v>73</v>
      </c>
      <c r="P150" s="44" t="s">
        <v>39</v>
      </c>
      <c r="Q150" s="44" t="s">
        <v>39</v>
      </c>
      <c r="R150" s="40" t="s">
        <v>40</v>
      </c>
      <c r="S150" s="39">
        <v>249</v>
      </c>
      <c r="T150" s="40">
        <f t="shared" ref="T150:T161" si="79">S150/F150</f>
        <v>0.57373271889400923</v>
      </c>
      <c r="U150" s="39">
        <v>47</v>
      </c>
      <c r="V150" s="40">
        <f t="shared" ref="V150:V161" si="80">U150/F150</f>
        <v>0.10829493087557604</v>
      </c>
      <c r="W150" s="39">
        <v>138</v>
      </c>
      <c r="X150" s="40">
        <f t="shared" ref="X150:X161" si="81">W150/F150</f>
        <v>0.31797235023041476</v>
      </c>
      <c r="Y150" s="39">
        <v>0</v>
      </c>
      <c r="Z150" s="40">
        <f t="shared" ref="Z150:Z161" si="82">Y150/F150</f>
        <v>0</v>
      </c>
      <c r="AA150" s="39">
        <v>0</v>
      </c>
      <c r="AB150" s="41">
        <f>(AA150/F150)</f>
        <v>0</v>
      </c>
      <c r="AC150" s="39">
        <f>VLOOKUP(A150,Sheet3!A:R,18,FALSE)</f>
        <v>72</v>
      </c>
      <c r="AD150" s="47">
        <f t="shared" si="78"/>
        <v>0.98630136986301364</v>
      </c>
    </row>
    <row r="151" spans="1:30" s="8" customFormat="1" x14ac:dyDescent="0.35">
      <c r="A151" s="42" t="s">
        <v>235</v>
      </c>
      <c r="B151" s="78" t="s">
        <v>418</v>
      </c>
      <c r="C151" s="43" t="s">
        <v>236</v>
      </c>
      <c r="D151" s="38" t="s">
        <v>233</v>
      </c>
      <c r="E151" s="38" t="s">
        <v>31</v>
      </c>
      <c r="F151" s="39">
        <v>446</v>
      </c>
      <c r="G151" s="39">
        <v>220</v>
      </c>
      <c r="H151" s="40">
        <f>G151/F151</f>
        <v>0.49327354260089684</v>
      </c>
      <c r="I151" s="44" t="s">
        <v>39</v>
      </c>
      <c r="J151" s="40" t="s">
        <v>40</v>
      </c>
      <c r="K151" s="39">
        <v>176</v>
      </c>
      <c r="L151" s="40">
        <f>K151/G151</f>
        <v>0.8</v>
      </c>
      <c r="M151" s="39">
        <v>141</v>
      </c>
      <c r="N151" s="40">
        <f>M151/G151</f>
        <v>0.64090909090909087</v>
      </c>
      <c r="O151" s="39">
        <v>75</v>
      </c>
      <c r="P151" s="39">
        <v>75</v>
      </c>
      <c r="Q151" s="39">
        <v>75</v>
      </c>
      <c r="R151" s="40">
        <f>Q151/P151</f>
        <v>1</v>
      </c>
      <c r="S151" s="39">
        <v>290</v>
      </c>
      <c r="T151" s="40">
        <f t="shared" si="79"/>
        <v>0.65022421524663676</v>
      </c>
      <c r="U151" s="39">
        <v>45</v>
      </c>
      <c r="V151" s="40">
        <f t="shared" si="80"/>
        <v>0.10089686098654709</v>
      </c>
      <c r="W151" s="39">
        <v>111</v>
      </c>
      <c r="X151" s="40">
        <f t="shared" si="81"/>
        <v>0.24887892376681614</v>
      </c>
      <c r="Y151" s="39">
        <v>0</v>
      </c>
      <c r="Z151" s="40">
        <f t="shared" si="82"/>
        <v>0</v>
      </c>
      <c r="AA151" s="39">
        <v>0</v>
      </c>
      <c r="AB151" s="41">
        <f>(AA151/F151)</f>
        <v>0</v>
      </c>
      <c r="AC151" s="39">
        <f>VLOOKUP(A151,Sheet3!A:R,18,FALSE)</f>
        <v>82</v>
      </c>
      <c r="AD151" s="47">
        <f t="shared" si="78"/>
        <v>1.0933333333333333</v>
      </c>
    </row>
    <row r="152" spans="1:30" s="16" customFormat="1" x14ac:dyDescent="0.35">
      <c r="A152" s="46" t="s">
        <v>237</v>
      </c>
      <c r="B152" s="79" t="s">
        <v>418</v>
      </c>
      <c r="C152" s="43" t="s">
        <v>236</v>
      </c>
      <c r="D152" s="38" t="s">
        <v>233</v>
      </c>
      <c r="E152" s="38" t="s">
        <v>31</v>
      </c>
      <c r="F152" s="39">
        <v>307</v>
      </c>
      <c r="G152" s="39">
        <v>169</v>
      </c>
      <c r="H152" s="40">
        <f>G152/F152</f>
        <v>0.55048859934853422</v>
      </c>
      <c r="I152" s="39">
        <v>30</v>
      </c>
      <c r="J152" s="40">
        <f>I152/F152</f>
        <v>9.7719869706840393E-2</v>
      </c>
      <c r="K152" s="39">
        <v>139</v>
      </c>
      <c r="L152" s="40">
        <f>K152/G152</f>
        <v>0.8224852071005917</v>
      </c>
      <c r="M152" s="39">
        <v>108</v>
      </c>
      <c r="N152" s="40">
        <f>M152/G152</f>
        <v>0.63905325443786987</v>
      </c>
      <c r="O152" s="39">
        <v>98</v>
      </c>
      <c r="P152" s="39">
        <v>98</v>
      </c>
      <c r="Q152" s="39">
        <v>98</v>
      </c>
      <c r="R152" s="40">
        <f>Q152/P152</f>
        <v>1</v>
      </c>
      <c r="S152" s="39">
        <v>184</v>
      </c>
      <c r="T152" s="40">
        <f t="shared" si="79"/>
        <v>0.59934853420195444</v>
      </c>
      <c r="U152" s="39">
        <v>26</v>
      </c>
      <c r="V152" s="40">
        <f t="shared" si="80"/>
        <v>8.4690553745928335E-2</v>
      </c>
      <c r="W152" s="39">
        <v>95</v>
      </c>
      <c r="X152" s="40">
        <f t="shared" si="81"/>
        <v>0.30944625407166126</v>
      </c>
      <c r="Y152" s="39">
        <v>2</v>
      </c>
      <c r="Z152" s="40">
        <f t="shared" si="82"/>
        <v>6.5146579804560263E-3</v>
      </c>
      <c r="AA152" s="39">
        <v>0</v>
      </c>
      <c r="AB152" s="41">
        <f>(AA152/F152)</f>
        <v>0</v>
      </c>
      <c r="AC152" s="39">
        <f>VLOOKUP(A152,Sheet3!A:R,18,FALSE)</f>
        <v>73</v>
      </c>
      <c r="AD152" s="47">
        <f t="shared" si="78"/>
        <v>0.74489795918367352</v>
      </c>
    </row>
    <row r="153" spans="1:30" s="8" customFormat="1" x14ac:dyDescent="0.35">
      <c r="A153" s="38" t="s">
        <v>238</v>
      </c>
      <c r="B153" s="86" t="s">
        <v>419</v>
      </c>
      <c r="C153" s="43" t="s">
        <v>239</v>
      </c>
      <c r="D153" s="38" t="s">
        <v>233</v>
      </c>
      <c r="E153" s="38" t="s">
        <v>31</v>
      </c>
      <c r="F153" s="39">
        <v>744</v>
      </c>
      <c r="G153" s="39">
        <v>447</v>
      </c>
      <c r="H153" s="40">
        <f>G153/F153</f>
        <v>0.60080645161290325</v>
      </c>
      <c r="I153" s="39">
        <v>99</v>
      </c>
      <c r="J153" s="40">
        <f>I153/F153</f>
        <v>0.13306451612903225</v>
      </c>
      <c r="K153" s="39">
        <v>219</v>
      </c>
      <c r="L153" s="40">
        <f>K153/G153</f>
        <v>0.48993288590604028</v>
      </c>
      <c r="M153" s="39">
        <v>141</v>
      </c>
      <c r="N153" s="40">
        <f>M153/G153</f>
        <v>0.31543624161073824</v>
      </c>
      <c r="O153" s="39">
        <v>283</v>
      </c>
      <c r="P153" s="39">
        <v>278</v>
      </c>
      <c r="Q153" s="39">
        <v>274</v>
      </c>
      <c r="R153" s="40">
        <f>Q153/P153</f>
        <v>0.98561151079136688</v>
      </c>
      <c r="S153" s="39">
        <v>372</v>
      </c>
      <c r="T153" s="40">
        <f t="shared" si="79"/>
        <v>0.5</v>
      </c>
      <c r="U153" s="39">
        <v>59</v>
      </c>
      <c r="V153" s="40">
        <f t="shared" si="80"/>
        <v>7.9301075268817203E-2</v>
      </c>
      <c r="W153" s="39">
        <v>313</v>
      </c>
      <c r="X153" s="40">
        <f t="shared" si="81"/>
        <v>0.42069892473118281</v>
      </c>
      <c r="Y153" s="39">
        <v>0</v>
      </c>
      <c r="Z153" s="40">
        <f t="shared" si="82"/>
        <v>0</v>
      </c>
      <c r="AA153" s="39">
        <v>0</v>
      </c>
      <c r="AB153" s="41">
        <f>(AA153/F153)</f>
        <v>0</v>
      </c>
      <c r="AC153" s="39">
        <f>VLOOKUP(A153,Sheet3!A:R,18,FALSE)</f>
        <v>179</v>
      </c>
      <c r="AD153" s="47">
        <f t="shared" si="78"/>
        <v>0.63250883392226154</v>
      </c>
    </row>
    <row r="154" spans="1:30" s="8" customFormat="1" x14ac:dyDescent="0.35">
      <c r="A154" s="38" t="s">
        <v>240</v>
      </c>
      <c r="B154" s="78" t="s">
        <v>420</v>
      </c>
      <c r="C154" s="43" t="s">
        <v>239</v>
      </c>
      <c r="D154" s="43" t="s">
        <v>233</v>
      </c>
      <c r="E154" s="43" t="s">
        <v>31</v>
      </c>
      <c r="F154" s="39">
        <v>1649</v>
      </c>
      <c r="G154" s="39">
        <v>962</v>
      </c>
      <c r="H154" s="40">
        <f>G154/F154</f>
        <v>0.58338386901152217</v>
      </c>
      <c r="I154" s="39">
        <v>78</v>
      </c>
      <c r="J154" s="40">
        <f>I154/F154</f>
        <v>4.7301394784718009E-2</v>
      </c>
      <c r="K154" s="39">
        <v>547</v>
      </c>
      <c r="L154" s="40">
        <f>K154/G154</f>
        <v>0.56860706860706856</v>
      </c>
      <c r="M154" s="39">
        <v>344</v>
      </c>
      <c r="N154" s="40">
        <f>M154/G154</f>
        <v>0.35758835758835761</v>
      </c>
      <c r="O154" s="39">
        <v>183</v>
      </c>
      <c r="P154" s="39">
        <v>161</v>
      </c>
      <c r="Q154" s="39">
        <v>110</v>
      </c>
      <c r="R154" s="40">
        <f>Q154/P154</f>
        <v>0.68322981366459623</v>
      </c>
      <c r="S154" s="39">
        <v>1021</v>
      </c>
      <c r="T154" s="40">
        <f t="shared" si="79"/>
        <v>0.61916312916919347</v>
      </c>
      <c r="U154" s="39">
        <v>73</v>
      </c>
      <c r="V154" s="40">
        <f t="shared" si="80"/>
        <v>4.4269254093389936E-2</v>
      </c>
      <c r="W154" s="39">
        <v>377</v>
      </c>
      <c r="X154" s="40">
        <f t="shared" si="81"/>
        <v>0.22862340812613705</v>
      </c>
      <c r="Y154" s="39">
        <v>30</v>
      </c>
      <c r="Z154" s="40">
        <f t="shared" si="82"/>
        <v>1.8192844147968467E-2</v>
      </c>
      <c r="AA154" s="39">
        <v>3</v>
      </c>
      <c r="AB154" s="41">
        <f>(AA154/F154)</f>
        <v>1.8192844147968466E-3</v>
      </c>
      <c r="AC154" s="39">
        <f>VLOOKUP(A154,Sheet3!A:R,18,FALSE)</f>
        <v>219</v>
      </c>
      <c r="AD154" s="47">
        <f t="shared" si="78"/>
        <v>1.1967213114754098</v>
      </c>
    </row>
    <row r="155" spans="1:30" s="8" customFormat="1" x14ac:dyDescent="0.35">
      <c r="A155" s="48" t="s">
        <v>241</v>
      </c>
      <c r="B155" s="87" t="s">
        <v>421</v>
      </c>
      <c r="C155" s="43" t="s">
        <v>242</v>
      </c>
      <c r="D155" s="38" t="s">
        <v>233</v>
      </c>
      <c r="E155" s="43" t="s">
        <v>31</v>
      </c>
      <c r="F155" s="39">
        <v>1155</v>
      </c>
      <c r="G155" s="44" t="s">
        <v>39</v>
      </c>
      <c r="H155" s="40" t="s">
        <v>40</v>
      </c>
      <c r="I155" s="44" t="s">
        <v>39</v>
      </c>
      <c r="J155" s="40" t="s">
        <v>40</v>
      </c>
      <c r="K155" s="44" t="s">
        <v>39</v>
      </c>
      <c r="L155" s="40" t="s">
        <v>40</v>
      </c>
      <c r="M155" s="44" t="s">
        <v>39</v>
      </c>
      <c r="N155" s="40" t="s">
        <v>40</v>
      </c>
      <c r="O155" s="44" t="s">
        <v>39</v>
      </c>
      <c r="P155" s="44" t="s">
        <v>39</v>
      </c>
      <c r="Q155" s="39">
        <v>85</v>
      </c>
      <c r="R155" s="40" t="s">
        <v>40</v>
      </c>
      <c r="S155" s="39">
        <v>778</v>
      </c>
      <c r="T155" s="40">
        <f t="shared" si="79"/>
        <v>0.67359307359307363</v>
      </c>
      <c r="U155" s="39">
        <v>57</v>
      </c>
      <c r="V155" s="40">
        <f t="shared" si="80"/>
        <v>4.9350649350649353E-2</v>
      </c>
      <c r="W155" s="39">
        <v>320</v>
      </c>
      <c r="X155" s="40">
        <f t="shared" si="81"/>
        <v>0.27705627705627706</v>
      </c>
      <c r="Y155" s="44">
        <v>0</v>
      </c>
      <c r="Z155" s="40">
        <f t="shared" si="82"/>
        <v>0</v>
      </c>
      <c r="AA155" s="44" t="s">
        <v>39</v>
      </c>
      <c r="AB155" s="44" t="s">
        <v>40</v>
      </c>
      <c r="AC155" s="39">
        <f>VLOOKUP(A155,Sheet3!A:R,18,FALSE)</f>
        <v>86</v>
      </c>
      <c r="AD155" s="47" t="s">
        <v>40</v>
      </c>
    </row>
    <row r="156" spans="1:30" s="8" customFormat="1" x14ac:dyDescent="0.35">
      <c r="A156" s="48" t="s">
        <v>243</v>
      </c>
      <c r="B156" s="78" t="s">
        <v>422</v>
      </c>
      <c r="C156" s="43" t="s">
        <v>244</v>
      </c>
      <c r="D156" s="38" t="s">
        <v>233</v>
      </c>
      <c r="E156" s="43" t="s">
        <v>31</v>
      </c>
      <c r="F156" s="39">
        <v>872</v>
      </c>
      <c r="G156" s="39">
        <v>389</v>
      </c>
      <c r="H156" s="40">
        <f t="shared" ref="H156:H161" si="83">G156/F156</f>
        <v>0.44610091743119268</v>
      </c>
      <c r="I156" s="39">
        <v>23</v>
      </c>
      <c r="J156" s="40">
        <f>I156/F156</f>
        <v>2.6376146788990827E-2</v>
      </c>
      <c r="K156" s="39">
        <v>205</v>
      </c>
      <c r="L156" s="40">
        <f t="shared" ref="L156:L161" si="84">K156/G156</f>
        <v>0.52699228791773778</v>
      </c>
      <c r="M156" s="39">
        <v>102</v>
      </c>
      <c r="N156" s="40">
        <f t="shared" ref="N156:N161" si="85">M156/G156</f>
        <v>0.26221079691516708</v>
      </c>
      <c r="O156" s="44" t="s">
        <v>39</v>
      </c>
      <c r="P156" s="39">
        <v>251</v>
      </c>
      <c r="Q156" s="39">
        <v>222</v>
      </c>
      <c r="R156" s="40">
        <f>Q156/P156</f>
        <v>0.8844621513944223</v>
      </c>
      <c r="S156" s="39">
        <v>670</v>
      </c>
      <c r="T156" s="40">
        <f t="shared" si="79"/>
        <v>0.76834862385321101</v>
      </c>
      <c r="U156" s="44"/>
      <c r="V156" s="40">
        <f t="shared" si="80"/>
        <v>0</v>
      </c>
      <c r="W156" s="39">
        <v>209</v>
      </c>
      <c r="X156" s="40">
        <f t="shared" si="81"/>
        <v>0.23967889908256881</v>
      </c>
      <c r="Y156" s="39">
        <v>0</v>
      </c>
      <c r="Z156" s="40">
        <f t="shared" si="82"/>
        <v>0</v>
      </c>
      <c r="AA156" s="39">
        <v>0</v>
      </c>
      <c r="AB156" s="54">
        <f t="shared" ref="AB156:AB161" si="86">(AA156/F156)</f>
        <v>0</v>
      </c>
      <c r="AC156" s="39">
        <f>VLOOKUP(A156,Sheet3!A:R,18,FALSE)</f>
        <v>232</v>
      </c>
      <c r="AD156" s="47" t="s">
        <v>40</v>
      </c>
    </row>
    <row r="157" spans="1:30" s="8" customFormat="1" x14ac:dyDescent="0.35">
      <c r="A157" s="38" t="s">
        <v>245</v>
      </c>
      <c r="B157" s="78" t="s">
        <v>423</v>
      </c>
      <c r="C157" s="43" t="s">
        <v>244</v>
      </c>
      <c r="D157" s="38" t="s">
        <v>233</v>
      </c>
      <c r="E157" s="43" t="s">
        <v>31</v>
      </c>
      <c r="F157" s="39">
        <v>436</v>
      </c>
      <c r="G157" s="39">
        <v>418</v>
      </c>
      <c r="H157" s="40">
        <f t="shared" si="83"/>
        <v>0.95871559633027525</v>
      </c>
      <c r="I157" s="39">
        <v>17</v>
      </c>
      <c r="J157" s="40">
        <f>I157/F157</f>
        <v>3.8990825688073397E-2</v>
      </c>
      <c r="K157" s="39">
        <v>231</v>
      </c>
      <c r="L157" s="40">
        <f t="shared" si="84"/>
        <v>0.55263157894736847</v>
      </c>
      <c r="M157" s="39">
        <v>137</v>
      </c>
      <c r="N157" s="40">
        <f t="shared" si="85"/>
        <v>0.32775119617224879</v>
      </c>
      <c r="O157" s="39">
        <v>366</v>
      </c>
      <c r="P157" s="39">
        <v>275</v>
      </c>
      <c r="Q157" s="39">
        <v>263</v>
      </c>
      <c r="R157" s="40">
        <f>Q157/P157</f>
        <v>0.95636363636363642</v>
      </c>
      <c r="S157" s="39">
        <v>319</v>
      </c>
      <c r="T157" s="40">
        <f t="shared" si="79"/>
        <v>0.73165137614678899</v>
      </c>
      <c r="U157" s="39">
        <v>0</v>
      </c>
      <c r="V157" s="40">
        <f t="shared" si="80"/>
        <v>0</v>
      </c>
      <c r="W157" s="39">
        <v>117</v>
      </c>
      <c r="X157" s="40">
        <f t="shared" si="81"/>
        <v>0.26834862385321101</v>
      </c>
      <c r="Y157" s="39">
        <v>0</v>
      </c>
      <c r="Z157" s="40">
        <f t="shared" si="82"/>
        <v>0</v>
      </c>
      <c r="AA157" s="39">
        <v>0</v>
      </c>
      <c r="AB157" s="41">
        <f t="shared" si="86"/>
        <v>0</v>
      </c>
      <c r="AC157" s="39">
        <f>VLOOKUP(A157,Sheet3!A:R,18,FALSE)</f>
        <v>168</v>
      </c>
      <c r="AD157" s="47">
        <f>AC157/O157</f>
        <v>0.45901639344262296</v>
      </c>
    </row>
    <row r="158" spans="1:30" s="8" customFormat="1" x14ac:dyDescent="0.35">
      <c r="A158" s="38" t="s">
        <v>246</v>
      </c>
      <c r="B158" s="78" t="s">
        <v>424</v>
      </c>
      <c r="C158" s="43" t="s">
        <v>247</v>
      </c>
      <c r="D158" s="38" t="s">
        <v>233</v>
      </c>
      <c r="E158" s="38" t="s">
        <v>31</v>
      </c>
      <c r="F158" s="39">
        <v>387</v>
      </c>
      <c r="G158" s="39">
        <v>111</v>
      </c>
      <c r="H158" s="40">
        <f t="shared" si="83"/>
        <v>0.2868217054263566</v>
      </c>
      <c r="I158" s="39">
        <v>10</v>
      </c>
      <c r="J158" s="40">
        <f>I158/F158</f>
        <v>2.5839793281653745E-2</v>
      </c>
      <c r="K158" s="39">
        <v>57</v>
      </c>
      <c r="L158" s="40">
        <f t="shared" si="84"/>
        <v>0.51351351351351349</v>
      </c>
      <c r="M158" s="39">
        <v>42</v>
      </c>
      <c r="N158" s="40">
        <f t="shared" si="85"/>
        <v>0.3783783783783784</v>
      </c>
      <c r="O158" s="44" t="s">
        <v>39</v>
      </c>
      <c r="P158" s="44" t="s">
        <v>39</v>
      </c>
      <c r="Q158" s="44" t="s">
        <v>39</v>
      </c>
      <c r="R158" s="40" t="s">
        <v>40</v>
      </c>
      <c r="S158" s="39">
        <v>236</v>
      </c>
      <c r="T158" s="40">
        <f t="shared" si="79"/>
        <v>0.60981912144702843</v>
      </c>
      <c r="U158" s="39">
        <v>50</v>
      </c>
      <c r="V158" s="40">
        <f t="shared" si="80"/>
        <v>0.12919896640826872</v>
      </c>
      <c r="W158" s="39">
        <v>101</v>
      </c>
      <c r="X158" s="40">
        <f t="shared" si="81"/>
        <v>0.26098191214470284</v>
      </c>
      <c r="Y158" s="39">
        <v>0</v>
      </c>
      <c r="Z158" s="40">
        <f t="shared" si="82"/>
        <v>0</v>
      </c>
      <c r="AA158" s="39">
        <v>0</v>
      </c>
      <c r="AB158" s="41">
        <f t="shared" si="86"/>
        <v>0</v>
      </c>
      <c r="AC158" s="39">
        <f>VLOOKUP(A158,Sheet3!A:R,18,FALSE)</f>
        <v>36</v>
      </c>
      <c r="AD158" s="47" t="s">
        <v>40</v>
      </c>
    </row>
    <row r="159" spans="1:30" s="8" customFormat="1" x14ac:dyDescent="0.35">
      <c r="A159" s="46" t="s">
        <v>248</v>
      </c>
      <c r="B159" s="88" t="s">
        <v>425</v>
      </c>
      <c r="C159" s="43" t="s">
        <v>247</v>
      </c>
      <c r="D159" s="43" t="s">
        <v>233</v>
      </c>
      <c r="E159" s="43" t="s">
        <v>31</v>
      </c>
      <c r="F159" s="39">
        <v>643</v>
      </c>
      <c r="G159" s="39">
        <v>341</v>
      </c>
      <c r="H159" s="40">
        <f t="shared" si="83"/>
        <v>0.53032659409020222</v>
      </c>
      <c r="I159" s="44" t="s">
        <v>39</v>
      </c>
      <c r="J159" s="40" t="s">
        <v>40</v>
      </c>
      <c r="K159" s="39">
        <v>263</v>
      </c>
      <c r="L159" s="40">
        <f t="shared" si="84"/>
        <v>0.77126099706744866</v>
      </c>
      <c r="M159" s="39">
        <v>154</v>
      </c>
      <c r="N159" s="40">
        <f t="shared" si="85"/>
        <v>0.45161290322580644</v>
      </c>
      <c r="O159" s="39">
        <v>270</v>
      </c>
      <c r="P159" s="39">
        <v>270</v>
      </c>
      <c r="Q159" s="39">
        <v>143</v>
      </c>
      <c r="R159" s="40">
        <f>Q159/P159</f>
        <v>0.52962962962962967</v>
      </c>
      <c r="S159" s="39">
        <v>452</v>
      </c>
      <c r="T159" s="40">
        <f t="shared" si="79"/>
        <v>0.70295489891135299</v>
      </c>
      <c r="U159" s="39">
        <v>63</v>
      </c>
      <c r="V159" s="40">
        <f t="shared" si="80"/>
        <v>9.7978227060653192E-2</v>
      </c>
      <c r="W159" s="39">
        <v>90</v>
      </c>
      <c r="X159" s="40">
        <f t="shared" si="81"/>
        <v>0.13996889580093314</v>
      </c>
      <c r="Y159" s="39">
        <v>16</v>
      </c>
      <c r="Z159" s="40">
        <f t="shared" si="82"/>
        <v>2.4883359253499222E-2</v>
      </c>
      <c r="AA159" s="39">
        <v>37</v>
      </c>
      <c r="AB159" s="41">
        <f t="shared" si="86"/>
        <v>5.7542768273716953E-2</v>
      </c>
      <c r="AC159" s="39">
        <f>VLOOKUP(A159,Sheet3!A:R,18,FALSE)</f>
        <v>150</v>
      </c>
      <c r="AD159" s="47">
        <f>AC159/O159</f>
        <v>0.55555555555555558</v>
      </c>
    </row>
    <row r="160" spans="1:30" s="8" customFormat="1" x14ac:dyDescent="0.35">
      <c r="A160" s="48" t="s">
        <v>249</v>
      </c>
      <c r="B160" s="78" t="s">
        <v>424</v>
      </c>
      <c r="C160" s="43" t="s">
        <v>247</v>
      </c>
      <c r="D160" s="38" t="s">
        <v>233</v>
      </c>
      <c r="E160" s="43" t="s">
        <v>31</v>
      </c>
      <c r="F160" s="39">
        <v>428</v>
      </c>
      <c r="G160" s="39">
        <v>166</v>
      </c>
      <c r="H160" s="40">
        <f t="shared" si="83"/>
        <v>0.38785046728971961</v>
      </c>
      <c r="I160" s="39">
        <v>29</v>
      </c>
      <c r="J160" s="40">
        <f>I160/F160</f>
        <v>6.7757009345794386E-2</v>
      </c>
      <c r="K160" s="39">
        <v>145</v>
      </c>
      <c r="L160" s="40">
        <f t="shared" si="84"/>
        <v>0.87349397590361444</v>
      </c>
      <c r="M160" s="39">
        <v>114</v>
      </c>
      <c r="N160" s="40">
        <f t="shared" si="85"/>
        <v>0.68674698795180722</v>
      </c>
      <c r="O160" s="39">
        <v>124</v>
      </c>
      <c r="P160" s="39">
        <v>124</v>
      </c>
      <c r="Q160" s="39">
        <v>55</v>
      </c>
      <c r="R160" s="40">
        <f>Q160/P160</f>
        <v>0.44354838709677419</v>
      </c>
      <c r="S160" s="39">
        <v>297</v>
      </c>
      <c r="T160" s="40">
        <f t="shared" si="79"/>
        <v>0.69392523364485981</v>
      </c>
      <c r="U160" s="39">
        <v>6</v>
      </c>
      <c r="V160" s="40">
        <f t="shared" si="80"/>
        <v>1.4018691588785047E-2</v>
      </c>
      <c r="W160" s="39">
        <v>125</v>
      </c>
      <c r="X160" s="40">
        <f t="shared" si="81"/>
        <v>0.29205607476635514</v>
      </c>
      <c r="Y160" s="39">
        <v>0</v>
      </c>
      <c r="Z160" s="40">
        <f t="shared" si="82"/>
        <v>0</v>
      </c>
      <c r="AA160" s="39">
        <v>0</v>
      </c>
      <c r="AB160" s="41">
        <f t="shared" si="86"/>
        <v>0</v>
      </c>
      <c r="AC160" s="39">
        <f>VLOOKUP(A160,Sheet3!A:R,18,FALSE)</f>
        <v>66</v>
      </c>
      <c r="AD160" s="47">
        <f>AC160/O160</f>
        <v>0.532258064516129</v>
      </c>
    </row>
    <row r="161" spans="1:30" s="8" customFormat="1" x14ac:dyDescent="0.35">
      <c r="A161" s="42" t="s">
        <v>250</v>
      </c>
      <c r="B161" s="78" t="s">
        <v>424</v>
      </c>
      <c r="C161" s="57" t="s">
        <v>247</v>
      </c>
      <c r="D161" s="38" t="s">
        <v>233</v>
      </c>
      <c r="E161" s="38" t="s">
        <v>31</v>
      </c>
      <c r="F161" s="39">
        <v>191</v>
      </c>
      <c r="G161" s="39">
        <v>195</v>
      </c>
      <c r="H161" s="40">
        <f t="shared" si="83"/>
        <v>1.0209424083769634</v>
      </c>
      <c r="I161" s="44" t="s">
        <v>39</v>
      </c>
      <c r="J161" s="40" t="s">
        <v>40</v>
      </c>
      <c r="K161" s="39">
        <v>91</v>
      </c>
      <c r="L161" s="40">
        <f t="shared" si="84"/>
        <v>0.46666666666666667</v>
      </c>
      <c r="M161" s="39">
        <v>66</v>
      </c>
      <c r="N161" s="40">
        <f t="shared" si="85"/>
        <v>0.33846153846153848</v>
      </c>
      <c r="O161" s="39">
        <v>29</v>
      </c>
      <c r="P161" s="39">
        <v>29</v>
      </c>
      <c r="Q161" s="39">
        <v>29</v>
      </c>
      <c r="R161" s="40">
        <f>Q161/P161</f>
        <v>1</v>
      </c>
      <c r="S161" s="39">
        <v>0</v>
      </c>
      <c r="T161" s="40">
        <f t="shared" si="79"/>
        <v>0</v>
      </c>
      <c r="U161" s="39">
        <v>0</v>
      </c>
      <c r="V161" s="40">
        <f t="shared" si="80"/>
        <v>0</v>
      </c>
      <c r="W161" s="39">
        <v>191</v>
      </c>
      <c r="X161" s="40">
        <f t="shared" si="81"/>
        <v>1</v>
      </c>
      <c r="Y161" s="39">
        <v>0</v>
      </c>
      <c r="Z161" s="40">
        <f t="shared" si="82"/>
        <v>0</v>
      </c>
      <c r="AA161" s="39">
        <v>0</v>
      </c>
      <c r="AB161" s="41">
        <f t="shared" si="86"/>
        <v>0</v>
      </c>
      <c r="AC161" s="39">
        <f>VLOOKUP(A161,Sheet3!A:R,18,FALSE)</f>
        <v>20</v>
      </c>
      <c r="AD161" s="47">
        <f>AC161/O161</f>
        <v>0.68965517241379315</v>
      </c>
    </row>
    <row r="163" spans="1:30" hidden="1" x14ac:dyDescent="0.35">
      <c r="F163" s="2"/>
      <c r="G163" s="2"/>
      <c r="H163" s="28"/>
      <c r="I163" s="2"/>
      <c r="J163" s="2"/>
      <c r="K163" s="2"/>
      <c r="L163" s="2"/>
      <c r="M163" s="2"/>
      <c r="N163" s="2"/>
      <c r="O163" s="2"/>
      <c r="P163" s="2"/>
      <c r="Q163" s="2"/>
      <c r="R163" s="2"/>
      <c r="S163" s="2"/>
      <c r="T163" s="2"/>
      <c r="U163" s="2"/>
      <c r="V163" s="2"/>
      <c r="W163" s="2"/>
      <c r="X163" s="2"/>
      <c r="Y163" s="2"/>
      <c r="Z163" s="2"/>
      <c r="AA163" s="2"/>
      <c r="AB163" s="2"/>
    </row>
    <row r="164" spans="1:30" hidden="1" x14ac:dyDescent="0.35">
      <c r="P164" s="34"/>
    </row>
  </sheetData>
  <autoFilter ref="A7:AD7" xr:uid="{6DA8A6CF-E9F4-4E12-89E8-6CB13725A790}"/>
  <sortState xmlns:xlrd2="http://schemas.microsoft.com/office/spreadsheetml/2017/richdata2" ref="A12:AD162">
    <sortCondition ref="E12:E162"/>
    <sortCondition ref="D12:D162"/>
    <sortCondition ref="C12:C162"/>
    <sortCondition ref="A12:A162"/>
  </sortState>
  <mergeCells count="1">
    <mergeCell ref="S1:AA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4327C-7E4B-43B1-9A1F-AF090AE58777}">
  <dimension ref="A1:G35"/>
  <sheetViews>
    <sheetView tabSelected="1" topLeftCell="A17" workbookViewId="0">
      <selection activeCell="A3" sqref="A3"/>
    </sheetView>
  </sheetViews>
  <sheetFormatPr defaultColWidth="0" defaultRowHeight="14.5" zeroHeight="1" x14ac:dyDescent="0.35"/>
  <cols>
    <col min="1" max="1" width="71.81640625" style="6" bestFit="1" customWidth="1"/>
    <col min="2" max="2" width="60.26953125" style="5" bestFit="1" customWidth="1"/>
    <col min="3" max="3" width="21.453125" style="5" bestFit="1" customWidth="1"/>
    <col min="4" max="4" width="9.7265625" style="5" customWidth="1"/>
    <col min="5" max="5" width="21.26953125" style="77" bestFit="1" customWidth="1"/>
    <col min="6" max="6" width="28.453125" style="5" bestFit="1" customWidth="1"/>
    <col min="7" max="7" width="0" hidden="1" customWidth="1"/>
    <col min="8" max="16384" width="9.453125" style="5" hidden="1"/>
  </cols>
  <sheetData>
    <row r="1" spans="1:7" s="32" customFormat="1" x14ac:dyDescent="0.35">
      <c r="A1" s="30" t="s">
        <v>251</v>
      </c>
      <c r="B1" s="31"/>
      <c r="C1" s="31"/>
      <c r="D1" s="31"/>
      <c r="E1" s="75"/>
      <c r="F1" s="31"/>
    </row>
    <row r="2" spans="1:7" ht="72.5" x14ac:dyDescent="0.35">
      <c r="A2" s="66" t="s">
        <v>1</v>
      </c>
      <c r="B2" s="67" t="s">
        <v>252</v>
      </c>
      <c r="C2" s="67" t="s">
        <v>3</v>
      </c>
      <c r="D2" s="67" t="s">
        <v>4</v>
      </c>
      <c r="E2" s="23" t="s">
        <v>28</v>
      </c>
      <c r="F2" s="73" t="s">
        <v>309</v>
      </c>
      <c r="G2" s="5"/>
    </row>
    <row r="3" spans="1:7" s="58" customFormat="1" x14ac:dyDescent="0.35">
      <c r="A3" s="59" t="s">
        <v>253</v>
      </c>
      <c r="B3" s="60" t="s">
        <v>79</v>
      </c>
      <c r="C3" s="60" t="s">
        <v>73</v>
      </c>
      <c r="D3" s="65" t="s">
        <v>31</v>
      </c>
      <c r="E3" s="50">
        <v>28</v>
      </c>
      <c r="F3" s="50">
        <v>0</v>
      </c>
      <c r="G3" s="74"/>
    </row>
    <row r="4" spans="1:7" s="58" customFormat="1" x14ac:dyDescent="0.35">
      <c r="A4" s="59" t="s">
        <v>254</v>
      </c>
      <c r="B4" s="60" t="s">
        <v>84</v>
      </c>
      <c r="C4" s="60" t="s">
        <v>73</v>
      </c>
      <c r="D4" s="65" t="s">
        <v>31</v>
      </c>
      <c r="E4" s="50">
        <v>112</v>
      </c>
      <c r="F4" s="50">
        <v>0</v>
      </c>
      <c r="G4" s="74"/>
    </row>
    <row r="5" spans="1:7" s="58" customFormat="1" x14ac:dyDescent="0.35">
      <c r="A5" s="61" t="s">
        <v>255</v>
      </c>
      <c r="B5" s="60" t="s">
        <v>84</v>
      </c>
      <c r="C5" s="60" t="s">
        <v>73</v>
      </c>
      <c r="D5" s="65" t="s">
        <v>31</v>
      </c>
      <c r="E5" s="76">
        <v>98</v>
      </c>
      <c r="F5" s="50">
        <v>0</v>
      </c>
      <c r="G5" s="74"/>
    </row>
    <row r="6" spans="1:7" s="58" customFormat="1" x14ac:dyDescent="0.35">
      <c r="A6" s="62" t="s">
        <v>256</v>
      </c>
      <c r="B6" s="46" t="s">
        <v>84</v>
      </c>
      <c r="C6" s="46" t="s">
        <v>73</v>
      </c>
      <c r="D6" s="36" t="s">
        <v>31</v>
      </c>
      <c r="E6" s="76">
        <v>18</v>
      </c>
      <c r="F6" s="50">
        <v>0</v>
      </c>
      <c r="G6" s="74"/>
    </row>
    <row r="7" spans="1:7" s="37" customFormat="1" x14ac:dyDescent="0.35">
      <c r="A7" s="59" t="s">
        <v>257</v>
      </c>
      <c r="B7" s="60" t="s">
        <v>97</v>
      </c>
      <c r="C7" s="60" t="s">
        <v>73</v>
      </c>
      <c r="D7" s="65" t="s">
        <v>31</v>
      </c>
      <c r="E7" s="76">
        <v>239</v>
      </c>
      <c r="F7" s="50">
        <v>0</v>
      </c>
    </row>
    <row r="8" spans="1:7" s="37" customFormat="1" x14ac:dyDescent="0.35">
      <c r="A8" s="59" t="s">
        <v>258</v>
      </c>
      <c r="B8" s="60" t="s">
        <v>97</v>
      </c>
      <c r="C8" s="60" t="s">
        <v>73</v>
      </c>
      <c r="D8" s="65" t="s">
        <v>31</v>
      </c>
      <c r="E8" s="76">
        <v>25</v>
      </c>
      <c r="F8" s="50">
        <v>0</v>
      </c>
    </row>
    <row r="9" spans="1:7" s="37" customFormat="1" x14ac:dyDescent="0.35">
      <c r="A9" s="61" t="s">
        <v>259</v>
      </c>
      <c r="B9" s="60" t="s">
        <v>97</v>
      </c>
      <c r="C9" s="60" t="s">
        <v>73</v>
      </c>
      <c r="D9" s="65" t="s">
        <v>31</v>
      </c>
      <c r="E9" s="76">
        <v>63</v>
      </c>
      <c r="F9" s="50">
        <v>0</v>
      </c>
    </row>
    <row r="10" spans="1:7" s="37" customFormat="1" x14ac:dyDescent="0.35">
      <c r="A10" s="59" t="s">
        <v>260</v>
      </c>
      <c r="B10" s="60" t="s">
        <v>114</v>
      </c>
      <c r="C10" s="60" t="s">
        <v>103</v>
      </c>
      <c r="D10" s="65" t="s">
        <v>31</v>
      </c>
      <c r="E10" s="50">
        <v>42</v>
      </c>
      <c r="F10" s="50">
        <v>0</v>
      </c>
    </row>
    <row r="11" spans="1:7" s="37" customFormat="1" x14ac:dyDescent="0.35">
      <c r="A11" s="63" t="s">
        <v>261</v>
      </c>
      <c r="B11" s="60" t="s">
        <v>119</v>
      </c>
      <c r="C11" s="60" t="s">
        <v>103</v>
      </c>
      <c r="D11" s="65" t="s">
        <v>31</v>
      </c>
      <c r="E11" s="50">
        <v>182</v>
      </c>
      <c r="F11" s="50">
        <v>0</v>
      </c>
    </row>
    <row r="12" spans="1:7" s="37" customFormat="1" x14ac:dyDescent="0.35">
      <c r="A12" s="59" t="s">
        <v>262</v>
      </c>
      <c r="B12" s="60" t="s">
        <v>121</v>
      </c>
      <c r="C12" s="60" t="s">
        <v>103</v>
      </c>
      <c r="D12" s="65" t="s">
        <v>31</v>
      </c>
      <c r="E12" s="50">
        <v>224</v>
      </c>
      <c r="F12" s="50">
        <v>0</v>
      </c>
    </row>
    <row r="13" spans="1:7" s="37" customFormat="1" x14ac:dyDescent="0.35">
      <c r="A13" s="59" t="s">
        <v>263</v>
      </c>
      <c r="B13" s="60" t="s">
        <v>128</v>
      </c>
      <c r="C13" s="60" t="s">
        <v>103</v>
      </c>
      <c r="D13" s="65" t="s">
        <v>31</v>
      </c>
      <c r="E13" s="50">
        <v>278</v>
      </c>
      <c r="F13" s="50">
        <v>0</v>
      </c>
    </row>
    <row r="14" spans="1:7" s="37" customFormat="1" x14ac:dyDescent="0.35">
      <c r="A14" s="62" t="s">
        <v>264</v>
      </c>
      <c r="B14" s="46" t="s">
        <v>265</v>
      </c>
      <c r="C14" s="46" t="s">
        <v>103</v>
      </c>
      <c r="D14" s="36" t="s">
        <v>31</v>
      </c>
      <c r="E14" s="50">
        <v>119</v>
      </c>
      <c r="F14" s="50">
        <v>0</v>
      </c>
    </row>
    <row r="15" spans="1:7" s="37" customFormat="1" x14ac:dyDescent="0.35">
      <c r="A15" s="59" t="s">
        <v>266</v>
      </c>
      <c r="B15" s="60" t="s">
        <v>140</v>
      </c>
      <c r="C15" s="60" t="s">
        <v>141</v>
      </c>
      <c r="D15" s="65" t="s">
        <v>31</v>
      </c>
      <c r="E15" s="50">
        <v>49</v>
      </c>
      <c r="F15" s="50">
        <v>0</v>
      </c>
    </row>
    <row r="16" spans="1:7" s="37" customFormat="1" x14ac:dyDescent="0.35">
      <c r="A16" s="64" t="s">
        <v>267</v>
      </c>
      <c r="B16" s="46" t="s">
        <v>147</v>
      </c>
      <c r="C16" s="46" t="s">
        <v>141</v>
      </c>
      <c r="D16" s="36" t="s">
        <v>31</v>
      </c>
      <c r="E16" s="50">
        <v>146</v>
      </c>
      <c r="F16" s="50">
        <v>0</v>
      </c>
    </row>
    <row r="17" spans="1:6" s="37" customFormat="1" x14ac:dyDescent="0.35">
      <c r="A17" s="59" t="s">
        <v>268</v>
      </c>
      <c r="B17" s="60" t="s">
        <v>159</v>
      </c>
      <c r="C17" s="60" t="s">
        <v>141</v>
      </c>
      <c r="D17" s="65" t="s">
        <v>31</v>
      </c>
      <c r="E17" s="50">
        <v>94</v>
      </c>
      <c r="F17" s="50">
        <v>0</v>
      </c>
    </row>
    <row r="18" spans="1:6" s="37" customFormat="1" x14ac:dyDescent="0.35">
      <c r="A18" s="59" t="s">
        <v>269</v>
      </c>
      <c r="B18" s="46" t="s">
        <v>162</v>
      </c>
      <c r="C18" s="60" t="s">
        <v>141</v>
      </c>
      <c r="D18" s="65" t="s">
        <v>31</v>
      </c>
      <c r="E18" s="50">
        <v>13</v>
      </c>
      <c r="F18" s="50">
        <v>0</v>
      </c>
    </row>
    <row r="19" spans="1:6" s="37" customFormat="1" x14ac:dyDescent="0.35">
      <c r="A19" s="62" t="s">
        <v>270</v>
      </c>
      <c r="B19" s="46" t="s">
        <v>162</v>
      </c>
      <c r="C19" s="46" t="s">
        <v>141</v>
      </c>
      <c r="D19" s="65" t="s">
        <v>31</v>
      </c>
      <c r="E19" s="50">
        <v>62</v>
      </c>
      <c r="F19" s="50">
        <v>0</v>
      </c>
    </row>
    <row r="20" spans="1:6" s="37" customFormat="1" x14ac:dyDescent="0.35">
      <c r="A20" s="63" t="s">
        <v>271</v>
      </c>
      <c r="B20" s="46" t="s">
        <v>169</v>
      </c>
      <c r="C20" s="60" t="s">
        <v>170</v>
      </c>
      <c r="D20" s="65" t="s">
        <v>31</v>
      </c>
      <c r="E20" s="50">
        <v>71</v>
      </c>
      <c r="F20" s="50">
        <v>0</v>
      </c>
    </row>
    <row r="21" spans="1:6" s="37" customFormat="1" x14ac:dyDescent="0.35">
      <c r="A21" s="62" t="s">
        <v>272</v>
      </c>
      <c r="B21" s="60" t="s">
        <v>181</v>
      </c>
      <c r="C21" s="46" t="s">
        <v>170</v>
      </c>
      <c r="D21" s="65" t="s">
        <v>31</v>
      </c>
      <c r="E21" s="50">
        <v>30</v>
      </c>
      <c r="F21" s="50">
        <v>0</v>
      </c>
    </row>
    <row r="22" spans="1:6" s="37" customFormat="1" x14ac:dyDescent="0.35">
      <c r="A22" s="59" t="s">
        <v>273</v>
      </c>
      <c r="B22" s="60" t="s">
        <v>181</v>
      </c>
      <c r="C22" s="60" t="s">
        <v>170</v>
      </c>
      <c r="D22" s="65" t="s">
        <v>31</v>
      </c>
      <c r="E22" s="50">
        <v>24</v>
      </c>
      <c r="F22" s="50">
        <v>0</v>
      </c>
    </row>
    <row r="23" spans="1:6" s="37" customFormat="1" x14ac:dyDescent="0.35">
      <c r="A23" s="63" t="s">
        <v>274</v>
      </c>
      <c r="B23" s="60" t="s">
        <v>181</v>
      </c>
      <c r="C23" s="60" t="s">
        <v>170</v>
      </c>
      <c r="D23" s="65" t="s">
        <v>31</v>
      </c>
      <c r="E23" s="50">
        <v>94</v>
      </c>
      <c r="F23" s="50">
        <v>0</v>
      </c>
    </row>
    <row r="24" spans="1:6" s="37" customFormat="1" x14ac:dyDescent="0.35">
      <c r="A24" s="59" t="s">
        <v>275</v>
      </c>
      <c r="B24" s="60" t="s">
        <v>208</v>
      </c>
      <c r="C24" s="60" t="s">
        <v>199</v>
      </c>
      <c r="D24" s="65" t="s">
        <v>31</v>
      </c>
      <c r="E24" s="50">
        <v>157</v>
      </c>
      <c r="F24" s="50">
        <v>0</v>
      </c>
    </row>
    <row r="25" spans="1:6" s="37" customFormat="1" x14ac:dyDescent="0.35">
      <c r="A25" s="63" t="s">
        <v>276</v>
      </c>
      <c r="B25" s="60" t="s">
        <v>208</v>
      </c>
      <c r="C25" s="60" t="s">
        <v>199</v>
      </c>
      <c r="D25" s="65" t="s">
        <v>31</v>
      </c>
      <c r="E25" s="50">
        <v>50</v>
      </c>
      <c r="F25" s="50">
        <v>0</v>
      </c>
    </row>
    <row r="26" spans="1:6" s="37" customFormat="1" x14ac:dyDescent="0.35">
      <c r="A26" s="63" t="s">
        <v>277</v>
      </c>
      <c r="B26" s="60" t="s">
        <v>232</v>
      </c>
      <c r="C26" s="60" t="s">
        <v>233</v>
      </c>
      <c r="D26" s="65" t="s">
        <v>31</v>
      </c>
      <c r="E26" s="50">
        <v>100</v>
      </c>
      <c r="F26" s="50">
        <v>0</v>
      </c>
    </row>
    <row r="27" spans="1:6" s="37" customFormat="1" x14ac:dyDescent="0.35">
      <c r="A27" s="59" t="s">
        <v>278</v>
      </c>
      <c r="B27" s="60" t="s">
        <v>232</v>
      </c>
      <c r="C27" s="60" t="s">
        <v>233</v>
      </c>
      <c r="D27" s="36" t="s">
        <v>31</v>
      </c>
      <c r="E27" s="50">
        <v>113</v>
      </c>
      <c r="F27" s="50">
        <v>0</v>
      </c>
    </row>
    <row r="28" spans="1:6" s="37" customFormat="1" x14ac:dyDescent="0.35">
      <c r="A28" s="63" t="s">
        <v>279</v>
      </c>
      <c r="B28" s="60" t="s">
        <v>236</v>
      </c>
      <c r="C28" s="60" t="s">
        <v>233</v>
      </c>
      <c r="D28" s="7" t="s">
        <v>31</v>
      </c>
      <c r="E28" s="39">
        <v>126</v>
      </c>
      <c r="F28" s="50">
        <v>0</v>
      </c>
    </row>
    <row r="29" spans="1:6" s="37" customFormat="1" x14ac:dyDescent="0.35">
      <c r="A29" s="59" t="s">
        <v>280</v>
      </c>
      <c r="B29" s="60" t="s">
        <v>244</v>
      </c>
      <c r="C29" s="60" t="s">
        <v>233</v>
      </c>
      <c r="D29" s="7" t="s">
        <v>31</v>
      </c>
      <c r="E29" s="39">
        <v>15</v>
      </c>
      <c r="F29" s="50">
        <v>0</v>
      </c>
    </row>
    <row r="30" spans="1:6" s="37" customFormat="1" x14ac:dyDescent="0.35">
      <c r="A30" s="59" t="s">
        <v>281</v>
      </c>
      <c r="B30" s="60" t="s">
        <v>282</v>
      </c>
      <c r="C30" s="60" t="s">
        <v>233</v>
      </c>
      <c r="D30" s="65" t="s">
        <v>31</v>
      </c>
      <c r="E30" s="50">
        <v>219</v>
      </c>
      <c r="F30" s="50">
        <v>0</v>
      </c>
    </row>
    <row r="31" spans="1:6" s="37" customFormat="1" x14ac:dyDescent="0.35">
      <c r="A31" s="59" t="s">
        <v>283</v>
      </c>
      <c r="B31" s="46" t="s">
        <v>284</v>
      </c>
      <c r="C31" s="38"/>
      <c r="D31" s="65" t="s">
        <v>32</v>
      </c>
      <c r="E31" s="50">
        <v>27</v>
      </c>
      <c r="F31" s="50">
        <v>0</v>
      </c>
    </row>
    <row r="32" spans="1:6" s="37" customFormat="1" x14ac:dyDescent="0.35">
      <c r="A32" s="59" t="s">
        <v>285</v>
      </c>
      <c r="B32" s="60" t="s">
        <v>286</v>
      </c>
      <c r="C32" s="38"/>
      <c r="D32" s="65" t="s">
        <v>32</v>
      </c>
      <c r="E32" s="50">
        <v>133</v>
      </c>
      <c r="F32" s="50">
        <v>0</v>
      </c>
    </row>
    <row r="33" spans="1:7" s="37" customFormat="1" x14ac:dyDescent="0.35">
      <c r="A33" s="59" t="s">
        <v>287</v>
      </c>
      <c r="B33" s="60" t="s">
        <v>288</v>
      </c>
      <c r="C33" s="38"/>
      <c r="D33" s="7" t="s">
        <v>32</v>
      </c>
      <c r="E33" s="39">
        <v>18</v>
      </c>
      <c r="F33" s="50">
        <v>0</v>
      </c>
    </row>
    <row r="35" spans="1:7" s="1" customFormat="1" hidden="1" x14ac:dyDescent="0.35">
      <c r="A35" s="61"/>
      <c r="B35" s="38"/>
      <c r="C35" s="38"/>
      <c r="D35" s="36"/>
      <c r="E35" s="50"/>
      <c r="F35" s="5"/>
      <c r="G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BDCE1-81D0-48E6-9C63-0C40D8DCD678}">
  <dimension ref="A1:R189"/>
  <sheetViews>
    <sheetView topLeftCell="A26" workbookViewId="0">
      <selection activeCell="A34" sqref="A34"/>
    </sheetView>
  </sheetViews>
  <sheetFormatPr defaultRowHeight="14.5" x14ac:dyDescent="0.35"/>
  <cols>
    <col min="1" max="1" width="86.54296875" bestFit="1" customWidth="1"/>
    <col min="18" max="18" width="6.54296875" bestFit="1" customWidth="1"/>
  </cols>
  <sheetData>
    <row r="1" spans="1:18" x14ac:dyDescent="0.35">
      <c r="A1" s="15" t="s">
        <v>289</v>
      </c>
      <c r="R1" s="15" t="s">
        <v>290</v>
      </c>
    </row>
    <row r="2" spans="1:18" x14ac:dyDescent="0.35">
      <c r="A2" s="15" t="s">
        <v>291</v>
      </c>
      <c r="R2" s="15">
        <v>23024</v>
      </c>
    </row>
    <row r="3" spans="1:18" x14ac:dyDescent="0.35">
      <c r="A3" s="15" t="s">
        <v>291</v>
      </c>
      <c r="R3" s="15">
        <v>22494</v>
      </c>
    </row>
    <row r="4" spans="1:18" x14ac:dyDescent="0.35">
      <c r="A4" s="15" t="s">
        <v>291</v>
      </c>
      <c r="R4" s="15">
        <v>530</v>
      </c>
    </row>
    <row r="5" spans="1:18" x14ac:dyDescent="0.35">
      <c r="A5" s="15" t="s">
        <v>107</v>
      </c>
      <c r="R5" s="15">
        <v>200</v>
      </c>
    </row>
    <row r="6" spans="1:18" x14ac:dyDescent="0.35">
      <c r="A6" s="15" t="s">
        <v>110</v>
      </c>
      <c r="R6" s="15">
        <v>164</v>
      </c>
    </row>
    <row r="7" spans="1:18" x14ac:dyDescent="0.35">
      <c r="A7" s="15" t="s">
        <v>59</v>
      </c>
      <c r="R7" s="15">
        <v>178</v>
      </c>
    </row>
    <row r="8" spans="1:18" x14ac:dyDescent="0.35">
      <c r="A8" s="15" t="s">
        <v>58</v>
      </c>
      <c r="R8" s="15">
        <v>306</v>
      </c>
    </row>
    <row r="9" spans="1:18" x14ac:dyDescent="0.35">
      <c r="A9" s="15" t="s">
        <v>117</v>
      </c>
      <c r="R9" s="15">
        <v>181</v>
      </c>
    </row>
    <row r="10" spans="1:18" x14ac:dyDescent="0.35">
      <c r="A10" s="15" t="s">
        <v>292</v>
      </c>
      <c r="R10" s="15">
        <v>57</v>
      </c>
    </row>
    <row r="11" spans="1:18" x14ac:dyDescent="0.35">
      <c r="A11" s="15" t="s">
        <v>133</v>
      </c>
      <c r="R11" s="15">
        <v>213</v>
      </c>
    </row>
    <row r="12" spans="1:18" x14ac:dyDescent="0.35">
      <c r="A12" s="15" t="s">
        <v>109</v>
      </c>
      <c r="R12" s="15">
        <v>80</v>
      </c>
    </row>
    <row r="13" spans="1:18" x14ac:dyDescent="0.35">
      <c r="A13" s="15" t="s">
        <v>135</v>
      </c>
      <c r="R13" s="15">
        <v>57</v>
      </c>
    </row>
    <row r="14" spans="1:18" x14ac:dyDescent="0.35">
      <c r="A14" s="15" t="s">
        <v>111</v>
      </c>
      <c r="R14" s="15">
        <v>25</v>
      </c>
    </row>
    <row r="15" spans="1:18" x14ac:dyDescent="0.35">
      <c r="A15" s="15" t="s">
        <v>278</v>
      </c>
      <c r="R15" s="15">
        <v>113</v>
      </c>
    </row>
    <row r="16" spans="1:18" x14ac:dyDescent="0.35">
      <c r="A16" s="15" t="s">
        <v>281</v>
      </c>
      <c r="R16" s="15">
        <v>219</v>
      </c>
    </row>
    <row r="17" spans="1:18" x14ac:dyDescent="0.35">
      <c r="A17" s="15" t="s">
        <v>293</v>
      </c>
      <c r="R17" s="15">
        <v>100</v>
      </c>
    </row>
    <row r="18" spans="1:18" x14ac:dyDescent="0.35">
      <c r="A18" s="15" t="s">
        <v>194</v>
      </c>
      <c r="R18" s="15">
        <v>309</v>
      </c>
    </row>
    <row r="19" spans="1:18" x14ac:dyDescent="0.35">
      <c r="A19" s="15" t="s">
        <v>182</v>
      </c>
      <c r="R19" s="15">
        <v>71</v>
      </c>
    </row>
    <row r="20" spans="1:18" x14ac:dyDescent="0.35">
      <c r="A20" s="15" t="s">
        <v>231</v>
      </c>
      <c r="R20" s="15">
        <v>24</v>
      </c>
    </row>
    <row r="21" spans="1:18" x14ac:dyDescent="0.35">
      <c r="A21" s="15" t="s">
        <v>191</v>
      </c>
      <c r="R21" s="15">
        <v>35</v>
      </c>
    </row>
    <row r="22" spans="1:18" x14ac:dyDescent="0.35">
      <c r="A22" s="15" t="s">
        <v>167</v>
      </c>
      <c r="R22" s="15">
        <v>149</v>
      </c>
    </row>
    <row r="23" spans="1:18" x14ac:dyDescent="0.35">
      <c r="A23" s="15" t="s">
        <v>269</v>
      </c>
      <c r="R23" s="15">
        <v>13</v>
      </c>
    </row>
    <row r="24" spans="1:18" x14ac:dyDescent="0.35">
      <c r="A24" s="15" t="s">
        <v>294</v>
      </c>
      <c r="R24" s="15">
        <v>232</v>
      </c>
    </row>
    <row r="25" spans="1:18" x14ac:dyDescent="0.35">
      <c r="A25" s="15" t="s">
        <v>161</v>
      </c>
      <c r="R25" s="15">
        <v>90</v>
      </c>
    </row>
    <row r="26" spans="1:18" x14ac:dyDescent="0.35">
      <c r="A26" s="15" t="s">
        <v>295</v>
      </c>
      <c r="R26" s="15">
        <v>15</v>
      </c>
    </row>
    <row r="27" spans="1:18" x14ac:dyDescent="0.35">
      <c r="A27" s="15" t="s">
        <v>180</v>
      </c>
      <c r="R27" s="15">
        <v>86</v>
      </c>
    </row>
    <row r="28" spans="1:18" x14ac:dyDescent="0.35">
      <c r="A28" s="15" t="s">
        <v>229</v>
      </c>
      <c r="R28" s="15">
        <v>48</v>
      </c>
    </row>
    <row r="29" spans="1:18" x14ac:dyDescent="0.35">
      <c r="A29" s="15" t="s">
        <v>245</v>
      </c>
      <c r="R29" s="15">
        <v>168</v>
      </c>
    </row>
    <row r="30" spans="1:18" x14ac:dyDescent="0.35">
      <c r="A30" s="15" t="s">
        <v>296</v>
      </c>
      <c r="R30" s="15">
        <v>46</v>
      </c>
    </row>
    <row r="31" spans="1:18" x14ac:dyDescent="0.35">
      <c r="A31" s="15" t="s">
        <v>223</v>
      </c>
      <c r="R31" s="15">
        <v>185</v>
      </c>
    </row>
    <row r="32" spans="1:18" x14ac:dyDescent="0.35">
      <c r="A32" s="15" t="s">
        <v>211</v>
      </c>
      <c r="R32" s="15">
        <v>404</v>
      </c>
    </row>
    <row r="33" spans="1:18" x14ac:dyDescent="0.35">
      <c r="A33" s="15" t="s">
        <v>227</v>
      </c>
      <c r="R33" s="15">
        <v>110</v>
      </c>
    </row>
    <row r="34" spans="1:18" x14ac:dyDescent="0.35">
      <c r="A34" s="15" t="s">
        <v>225</v>
      </c>
      <c r="R34" s="15">
        <v>156</v>
      </c>
    </row>
    <row r="35" spans="1:18" x14ac:dyDescent="0.35">
      <c r="A35" s="15" t="s">
        <v>91</v>
      </c>
      <c r="R35" s="15">
        <v>105</v>
      </c>
    </row>
    <row r="36" spans="1:18" x14ac:dyDescent="0.35">
      <c r="A36" s="15" t="s">
        <v>228</v>
      </c>
      <c r="R36" s="15">
        <v>121</v>
      </c>
    </row>
    <row r="37" spans="1:18" x14ac:dyDescent="0.35">
      <c r="A37" s="15" t="s">
        <v>92</v>
      </c>
      <c r="R37" s="15">
        <v>107</v>
      </c>
    </row>
    <row r="38" spans="1:18" x14ac:dyDescent="0.35">
      <c r="A38" s="15" t="s">
        <v>240</v>
      </c>
      <c r="R38" s="15">
        <v>219</v>
      </c>
    </row>
    <row r="39" spans="1:18" x14ac:dyDescent="0.35">
      <c r="A39" s="15" t="s">
        <v>238</v>
      </c>
      <c r="R39" s="15">
        <v>179</v>
      </c>
    </row>
    <row r="40" spans="1:18" x14ac:dyDescent="0.35">
      <c r="A40" s="15" t="s">
        <v>93</v>
      </c>
      <c r="R40" s="15">
        <v>271</v>
      </c>
    </row>
    <row r="41" spans="1:18" x14ac:dyDescent="0.35">
      <c r="A41" s="15" t="s">
        <v>94</v>
      </c>
      <c r="R41" s="15">
        <v>60</v>
      </c>
    </row>
    <row r="42" spans="1:18" x14ac:dyDescent="0.35">
      <c r="A42" s="15" t="s">
        <v>95</v>
      </c>
      <c r="R42" s="15">
        <v>268</v>
      </c>
    </row>
    <row r="43" spans="1:18" x14ac:dyDescent="0.35">
      <c r="A43" s="15" t="s">
        <v>88</v>
      </c>
      <c r="R43" s="15">
        <v>97</v>
      </c>
    </row>
    <row r="44" spans="1:18" x14ac:dyDescent="0.35">
      <c r="A44" s="15" t="s">
        <v>257</v>
      </c>
      <c r="R44" s="15">
        <v>239</v>
      </c>
    </row>
    <row r="45" spans="1:18" x14ac:dyDescent="0.35">
      <c r="A45" s="15" t="s">
        <v>217</v>
      </c>
      <c r="R45" s="15">
        <v>544</v>
      </c>
    </row>
    <row r="46" spans="1:18" x14ac:dyDescent="0.35">
      <c r="A46" s="15" t="s">
        <v>157</v>
      </c>
      <c r="R46" s="15">
        <v>112</v>
      </c>
    </row>
    <row r="47" spans="1:18" x14ac:dyDescent="0.35">
      <c r="A47" s="15" t="s">
        <v>148</v>
      </c>
      <c r="R47" s="15">
        <v>109</v>
      </c>
    </row>
    <row r="48" spans="1:18" x14ac:dyDescent="0.35">
      <c r="A48" s="15" t="s">
        <v>150</v>
      </c>
      <c r="R48" s="15">
        <v>12</v>
      </c>
    </row>
    <row r="49" spans="1:18" x14ac:dyDescent="0.35">
      <c r="A49" s="15" t="s">
        <v>52</v>
      </c>
      <c r="R49" s="15">
        <v>140</v>
      </c>
    </row>
    <row r="50" spans="1:18" x14ac:dyDescent="0.35">
      <c r="A50" s="15" t="s">
        <v>56</v>
      </c>
      <c r="R50" s="15">
        <v>164</v>
      </c>
    </row>
    <row r="51" spans="1:18" x14ac:dyDescent="0.35">
      <c r="A51" s="15" t="s">
        <v>69</v>
      </c>
      <c r="R51" s="15">
        <v>57</v>
      </c>
    </row>
    <row r="52" spans="1:18" x14ac:dyDescent="0.35">
      <c r="A52" s="15" t="s">
        <v>152</v>
      </c>
      <c r="R52" s="15">
        <v>581</v>
      </c>
    </row>
    <row r="53" spans="1:18" x14ac:dyDescent="0.35">
      <c r="A53" s="15" t="s">
        <v>285</v>
      </c>
      <c r="R53" s="15">
        <v>133</v>
      </c>
    </row>
    <row r="54" spans="1:18" x14ac:dyDescent="0.35">
      <c r="A54" s="15" t="s">
        <v>287</v>
      </c>
      <c r="R54" s="15">
        <v>18</v>
      </c>
    </row>
    <row r="55" spans="1:18" x14ac:dyDescent="0.35">
      <c r="A55" s="15" t="s">
        <v>271</v>
      </c>
      <c r="R55" s="15">
        <v>71</v>
      </c>
    </row>
    <row r="56" spans="1:18" x14ac:dyDescent="0.35">
      <c r="A56" s="15" t="s">
        <v>179</v>
      </c>
      <c r="R56" s="15">
        <v>216</v>
      </c>
    </row>
    <row r="57" spans="1:18" x14ac:dyDescent="0.35">
      <c r="A57" s="15" t="s">
        <v>36</v>
      </c>
      <c r="R57" s="15">
        <v>131</v>
      </c>
    </row>
    <row r="58" spans="1:18" x14ac:dyDescent="0.35">
      <c r="A58" s="15" t="s">
        <v>60</v>
      </c>
      <c r="R58" s="15">
        <v>45</v>
      </c>
    </row>
    <row r="59" spans="1:18" x14ac:dyDescent="0.35">
      <c r="A59" s="15" t="s">
        <v>297</v>
      </c>
      <c r="R59" s="15">
        <v>104</v>
      </c>
    </row>
    <row r="60" spans="1:18" x14ac:dyDescent="0.35">
      <c r="A60" s="15" t="s">
        <v>256</v>
      </c>
      <c r="R60" s="15">
        <v>18</v>
      </c>
    </row>
    <row r="61" spans="1:18" x14ac:dyDescent="0.35">
      <c r="A61" s="15" t="s">
        <v>218</v>
      </c>
      <c r="R61" s="15">
        <v>118</v>
      </c>
    </row>
    <row r="62" spans="1:18" x14ac:dyDescent="0.35">
      <c r="A62" s="15" t="s">
        <v>67</v>
      </c>
      <c r="R62" s="15">
        <v>156</v>
      </c>
    </row>
    <row r="63" spans="1:18" x14ac:dyDescent="0.35">
      <c r="A63" s="15" t="s">
        <v>100</v>
      </c>
      <c r="R63" s="15">
        <v>178</v>
      </c>
    </row>
    <row r="64" spans="1:18" x14ac:dyDescent="0.35">
      <c r="A64" s="15" t="s">
        <v>99</v>
      </c>
      <c r="R64" s="15">
        <v>148</v>
      </c>
    </row>
    <row r="65" spans="1:18" x14ac:dyDescent="0.35">
      <c r="A65" s="15" t="s">
        <v>259</v>
      </c>
      <c r="R65" s="15">
        <v>63</v>
      </c>
    </row>
    <row r="66" spans="1:18" x14ac:dyDescent="0.35">
      <c r="A66" s="15" t="s">
        <v>260</v>
      </c>
      <c r="R66" s="15">
        <v>42</v>
      </c>
    </row>
    <row r="67" spans="1:18" x14ac:dyDescent="0.35">
      <c r="A67" s="15" t="s">
        <v>171</v>
      </c>
      <c r="R67" s="15">
        <v>296</v>
      </c>
    </row>
    <row r="68" spans="1:18" x14ac:dyDescent="0.35">
      <c r="A68" s="15" t="s">
        <v>120</v>
      </c>
      <c r="R68" s="15">
        <v>482</v>
      </c>
    </row>
    <row r="69" spans="1:18" x14ac:dyDescent="0.35">
      <c r="A69" s="15" t="s">
        <v>262</v>
      </c>
      <c r="R69" s="15">
        <v>224</v>
      </c>
    </row>
    <row r="70" spans="1:18" x14ac:dyDescent="0.35">
      <c r="A70" s="15" t="s">
        <v>124</v>
      </c>
      <c r="R70" s="15">
        <v>169</v>
      </c>
    </row>
    <row r="71" spans="1:18" x14ac:dyDescent="0.35">
      <c r="A71" s="15" t="s">
        <v>89</v>
      </c>
      <c r="R71" s="15">
        <v>184</v>
      </c>
    </row>
    <row r="72" spans="1:18" x14ac:dyDescent="0.35">
      <c r="A72" s="15" t="s">
        <v>172</v>
      </c>
      <c r="R72" s="15">
        <v>63</v>
      </c>
    </row>
    <row r="73" spans="1:18" x14ac:dyDescent="0.35">
      <c r="A73" s="15" t="s">
        <v>106</v>
      </c>
      <c r="R73" s="15">
        <v>366</v>
      </c>
    </row>
    <row r="74" spans="1:18" x14ac:dyDescent="0.35">
      <c r="A74" s="15" t="s">
        <v>261</v>
      </c>
      <c r="R74" s="15">
        <v>182</v>
      </c>
    </row>
    <row r="75" spans="1:18" x14ac:dyDescent="0.35">
      <c r="A75" s="15" t="s">
        <v>118</v>
      </c>
      <c r="R75" s="15">
        <v>232</v>
      </c>
    </row>
    <row r="76" spans="1:18" x14ac:dyDescent="0.35">
      <c r="A76" s="15" t="s">
        <v>146</v>
      </c>
      <c r="R76" s="15">
        <v>194</v>
      </c>
    </row>
    <row r="77" spans="1:18" x14ac:dyDescent="0.35">
      <c r="A77" s="15" t="s">
        <v>151</v>
      </c>
      <c r="R77" s="15">
        <v>249</v>
      </c>
    </row>
    <row r="78" spans="1:18" x14ac:dyDescent="0.35">
      <c r="A78" s="15" t="s">
        <v>127</v>
      </c>
      <c r="R78" s="15">
        <v>89</v>
      </c>
    </row>
    <row r="79" spans="1:18" x14ac:dyDescent="0.35">
      <c r="A79" s="15" t="s">
        <v>139</v>
      </c>
      <c r="R79" s="15">
        <v>86</v>
      </c>
    </row>
    <row r="80" spans="1:18" x14ac:dyDescent="0.35">
      <c r="A80" s="15" t="s">
        <v>298</v>
      </c>
      <c r="R80" s="15">
        <v>49</v>
      </c>
    </row>
    <row r="81" spans="1:18" x14ac:dyDescent="0.35">
      <c r="A81" s="15" t="s">
        <v>267</v>
      </c>
      <c r="R81" s="15">
        <v>146</v>
      </c>
    </row>
    <row r="82" spans="1:18" x14ac:dyDescent="0.35">
      <c r="A82" s="15" t="s">
        <v>155</v>
      </c>
      <c r="R82" s="15">
        <v>61</v>
      </c>
    </row>
    <row r="83" spans="1:18" x14ac:dyDescent="0.35">
      <c r="A83" s="15" t="s">
        <v>149</v>
      </c>
      <c r="R83" s="15">
        <v>131</v>
      </c>
    </row>
    <row r="84" spans="1:18" x14ac:dyDescent="0.35">
      <c r="A84" s="15" t="s">
        <v>299</v>
      </c>
      <c r="R84" s="15">
        <v>78</v>
      </c>
    </row>
    <row r="85" spans="1:18" x14ac:dyDescent="0.35">
      <c r="A85" s="15" t="s">
        <v>142</v>
      </c>
      <c r="R85" s="15">
        <v>15</v>
      </c>
    </row>
    <row r="86" spans="1:18" x14ac:dyDescent="0.35">
      <c r="A86" s="15" t="s">
        <v>166</v>
      </c>
      <c r="R86" s="15">
        <v>194</v>
      </c>
    </row>
    <row r="87" spans="1:18" x14ac:dyDescent="0.35">
      <c r="A87" s="15" t="s">
        <v>268</v>
      </c>
      <c r="R87" s="15">
        <v>94</v>
      </c>
    </row>
    <row r="88" spans="1:18" x14ac:dyDescent="0.35">
      <c r="A88" s="15" t="s">
        <v>81</v>
      </c>
      <c r="R88" s="15">
        <v>142</v>
      </c>
    </row>
    <row r="89" spans="1:18" x14ac:dyDescent="0.35">
      <c r="A89" s="15" t="s">
        <v>246</v>
      </c>
      <c r="R89" s="15">
        <v>36</v>
      </c>
    </row>
    <row r="90" spans="1:18" x14ac:dyDescent="0.35">
      <c r="A90" s="15" t="s">
        <v>264</v>
      </c>
      <c r="R90" s="15">
        <v>119</v>
      </c>
    </row>
    <row r="91" spans="1:18" x14ac:dyDescent="0.35">
      <c r="A91" s="15" t="s">
        <v>82</v>
      </c>
      <c r="R91" s="15">
        <v>121</v>
      </c>
    </row>
    <row r="92" spans="1:18" x14ac:dyDescent="0.35">
      <c r="A92" s="15" t="s">
        <v>138</v>
      </c>
      <c r="R92" s="15">
        <v>122</v>
      </c>
    </row>
    <row r="93" spans="1:18" x14ac:dyDescent="0.35">
      <c r="A93" s="15" t="s">
        <v>300</v>
      </c>
      <c r="R93" s="15">
        <v>197</v>
      </c>
    </row>
    <row r="94" spans="1:18" x14ac:dyDescent="0.35">
      <c r="A94" s="15" t="s">
        <v>253</v>
      </c>
      <c r="R94" s="15">
        <v>28</v>
      </c>
    </row>
    <row r="95" spans="1:18" x14ac:dyDescent="0.35">
      <c r="A95" s="15" t="s">
        <v>301</v>
      </c>
      <c r="R95" s="15">
        <v>1</v>
      </c>
    </row>
    <row r="96" spans="1:18" x14ac:dyDescent="0.35">
      <c r="A96" s="15" t="s">
        <v>75</v>
      </c>
      <c r="R96" s="15">
        <v>89</v>
      </c>
    </row>
    <row r="97" spans="1:18" x14ac:dyDescent="0.35">
      <c r="A97" s="15" t="s">
        <v>74</v>
      </c>
      <c r="R97" s="15">
        <v>117</v>
      </c>
    </row>
    <row r="98" spans="1:18" x14ac:dyDescent="0.35">
      <c r="A98" s="15" t="s">
        <v>77</v>
      </c>
      <c r="R98" s="15">
        <v>112</v>
      </c>
    </row>
    <row r="99" spans="1:18" x14ac:dyDescent="0.35">
      <c r="A99" s="15" t="s">
        <v>71</v>
      </c>
      <c r="R99" s="15">
        <v>92</v>
      </c>
    </row>
    <row r="100" spans="1:18" x14ac:dyDescent="0.35">
      <c r="A100" s="15" t="s">
        <v>250</v>
      </c>
      <c r="R100" s="15">
        <v>20</v>
      </c>
    </row>
    <row r="101" spans="1:18" x14ac:dyDescent="0.35">
      <c r="A101" s="15" t="s">
        <v>249</v>
      </c>
      <c r="R101" s="15">
        <v>66</v>
      </c>
    </row>
    <row r="102" spans="1:18" x14ac:dyDescent="0.35">
      <c r="A102" s="15" t="s">
        <v>235</v>
      </c>
      <c r="R102" s="15">
        <v>82</v>
      </c>
    </row>
    <row r="103" spans="1:18" x14ac:dyDescent="0.35">
      <c r="A103" s="15" t="s">
        <v>195</v>
      </c>
      <c r="R103" s="15">
        <v>132</v>
      </c>
    </row>
    <row r="104" spans="1:18" x14ac:dyDescent="0.35">
      <c r="A104" s="15" t="s">
        <v>241</v>
      </c>
      <c r="R104" s="15">
        <v>86</v>
      </c>
    </row>
    <row r="105" spans="1:18" x14ac:dyDescent="0.35">
      <c r="A105" s="15" t="s">
        <v>302</v>
      </c>
      <c r="R105" s="15">
        <v>110</v>
      </c>
    </row>
    <row r="106" spans="1:18" x14ac:dyDescent="0.35">
      <c r="A106" s="15" t="s">
        <v>221</v>
      </c>
      <c r="R106" s="15">
        <v>87</v>
      </c>
    </row>
    <row r="107" spans="1:18" x14ac:dyDescent="0.35">
      <c r="A107" s="15" t="s">
        <v>206</v>
      </c>
      <c r="R107" s="15">
        <v>200</v>
      </c>
    </row>
    <row r="108" spans="1:18" x14ac:dyDescent="0.35">
      <c r="A108" s="15" t="s">
        <v>220</v>
      </c>
      <c r="R108" s="15">
        <v>52</v>
      </c>
    </row>
    <row r="109" spans="1:18" x14ac:dyDescent="0.35">
      <c r="A109" s="15" t="s">
        <v>275</v>
      </c>
      <c r="R109" s="15">
        <v>157</v>
      </c>
    </row>
    <row r="110" spans="1:18" x14ac:dyDescent="0.35">
      <c r="A110" s="15" t="s">
        <v>207</v>
      </c>
      <c r="R110" s="15">
        <v>88</v>
      </c>
    </row>
    <row r="111" spans="1:18" x14ac:dyDescent="0.35">
      <c r="A111" s="15" t="s">
        <v>204</v>
      </c>
      <c r="R111" s="15">
        <v>229</v>
      </c>
    </row>
    <row r="112" spans="1:18" x14ac:dyDescent="0.35">
      <c r="A112" s="15" t="s">
        <v>303</v>
      </c>
      <c r="R112" s="15">
        <v>160</v>
      </c>
    </row>
    <row r="113" spans="1:18" x14ac:dyDescent="0.35">
      <c r="A113" s="15" t="s">
        <v>255</v>
      </c>
      <c r="R113" s="15">
        <v>98</v>
      </c>
    </row>
    <row r="114" spans="1:18" x14ac:dyDescent="0.35">
      <c r="A114" s="15" t="s">
        <v>87</v>
      </c>
      <c r="R114" s="15">
        <v>246</v>
      </c>
    </row>
    <row r="115" spans="1:18" x14ac:dyDescent="0.35">
      <c r="A115" s="15" t="s">
        <v>164</v>
      </c>
      <c r="R115" s="15">
        <v>32</v>
      </c>
    </row>
    <row r="116" spans="1:18" x14ac:dyDescent="0.35">
      <c r="A116" s="15" t="s">
        <v>203</v>
      </c>
      <c r="R116" s="15">
        <v>71</v>
      </c>
    </row>
    <row r="117" spans="1:18" x14ac:dyDescent="0.35">
      <c r="A117" s="15" t="s">
        <v>165</v>
      </c>
      <c r="R117" s="15">
        <v>32</v>
      </c>
    </row>
    <row r="118" spans="1:18" x14ac:dyDescent="0.35">
      <c r="A118" s="15" t="s">
        <v>200</v>
      </c>
      <c r="R118" s="15">
        <v>144</v>
      </c>
    </row>
    <row r="119" spans="1:18" x14ac:dyDescent="0.35">
      <c r="A119" s="15" t="s">
        <v>304</v>
      </c>
      <c r="R119" s="15">
        <v>65</v>
      </c>
    </row>
    <row r="120" spans="1:18" x14ac:dyDescent="0.35">
      <c r="A120" s="15" t="s">
        <v>115</v>
      </c>
      <c r="R120" s="15">
        <v>64</v>
      </c>
    </row>
    <row r="121" spans="1:18" x14ac:dyDescent="0.35">
      <c r="A121" s="15" t="s">
        <v>143</v>
      </c>
      <c r="R121" s="15">
        <v>242</v>
      </c>
    </row>
    <row r="122" spans="1:18" x14ac:dyDescent="0.35">
      <c r="A122" s="15" t="s">
        <v>48</v>
      </c>
      <c r="R122" s="15">
        <v>148</v>
      </c>
    </row>
    <row r="123" spans="1:18" x14ac:dyDescent="0.35">
      <c r="A123" s="15" t="s">
        <v>65</v>
      </c>
      <c r="R123" s="15">
        <v>105</v>
      </c>
    </row>
    <row r="124" spans="1:18" x14ac:dyDescent="0.35">
      <c r="A124" s="15" t="s">
        <v>66</v>
      </c>
      <c r="R124" s="15">
        <v>33</v>
      </c>
    </row>
    <row r="125" spans="1:18" x14ac:dyDescent="0.35">
      <c r="A125" s="15" t="s">
        <v>63</v>
      </c>
      <c r="R125" s="15">
        <v>55</v>
      </c>
    </row>
    <row r="126" spans="1:18" x14ac:dyDescent="0.35">
      <c r="A126" s="15" t="s">
        <v>98</v>
      </c>
      <c r="R126" s="15">
        <v>80</v>
      </c>
    </row>
    <row r="127" spans="1:18" x14ac:dyDescent="0.35">
      <c r="A127" s="15" t="s">
        <v>101</v>
      </c>
      <c r="R127" s="15">
        <v>38</v>
      </c>
    </row>
    <row r="128" spans="1:18" x14ac:dyDescent="0.35">
      <c r="A128" s="15" t="s">
        <v>176</v>
      </c>
      <c r="R128" s="15">
        <v>192</v>
      </c>
    </row>
    <row r="129" spans="1:18" x14ac:dyDescent="0.35">
      <c r="A129" s="15" t="s">
        <v>173</v>
      </c>
      <c r="R129" s="15">
        <v>135</v>
      </c>
    </row>
    <row r="130" spans="1:18" x14ac:dyDescent="0.35">
      <c r="A130" s="15" t="s">
        <v>168</v>
      </c>
      <c r="R130" s="15">
        <v>17</v>
      </c>
    </row>
    <row r="131" spans="1:18" x14ac:dyDescent="0.35">
      <c r="A131" s="15" t="s">
        <v>174</v>
      </c>
      <c r="R131" s="15">
        <v>58</v>
      </c>
    </row>
    <row r="132" spans="1:18" x14ac:dyDescent="0.35">
      <c r="A132" s="15" t="s">
        <v>178</v>
      </c>
      <c r="R132" s="15">
        <v>22</v>
      </c>
    </row>
    <row r="133" spans="1:18" x14ac:dyDescent="0.35">
      <c r="A133" s="15" t="s">
        <v>196</v>
      </c>
      <c r="R133" s="15">
        <v>271</v>
      </c>
    </row>
    <row r="134" spans="1:18" x14ac:dyDescent="0.35">
      <c r="A134" s="15" t="s">
        <v>175</v>
      </c>
      <c r="R134" s="15">
        <v>111</v>
      </c>
    </row>
    <row r="135" spans="1:18" x14ac:dyDescent="0.35">
      <c r="A135" s="15" t="s">
        <v>305</v>
      </c>
      <c r="R135" s="15">
        <v>81</v>
      </c>
    </row>
    <row r="136" spans="1:18" x14ac:dyDescent="0.35">
      <c r="A136" s="15" t="s">
        <v>126</v>
      </c>
      <c r="R136" s="15">
        <v>374</v>
      </c>
    </row>
    <row r="137" spans="1:18" x14ac:dyDescent="0.35">
      <c r="A137" s="15" t="s">
        <v>38</v>
      </c>
      <c r="R137" s="15">
        <v>46</v>
      </c>
    </row>
    <row r="138" spans="1:18" x14ac:dyDescent="0.35">
      <c r="A138" s="15" t="s">
        <v>41</v>
      </c>
      <c r="R138" s="15">
        <v>109</v>
      </c>
    </row>
    <row r="139" spans="1:18" x14ac:dyDescent="0.35">
      <c r="A139" s="15" t="s">
        <v>270</v>
      </c>
      <c r="R139" s="15">
        <v>62</v>
      </c>
    </row>
    <row r="140" spans="1:18" x14ac:dyDescent="0.35">
      <c r="A140" s="15" t="s">
        <v>145</v>
      </c>
      <c r="R140" s="15">
        <v>15</v>
      </c>
    </row>
    <row r="141" spans="1:18" x14ac:dyDescent="0.35">
      <c r="A141" s="15" t="s">
        <v>129</v>
      </c>
      <c r="R141" s="15">
        <v>104</v>
      </c>
    </row>
    <row r="142" spans="1:18" x14ac:dyDescent="0.35">
      <c r="A142" s="15" t="s">
        <v>54</v>
      </c>
      <c r="R142" s="15">
        <v>49</v>
      </c>
    </row>
    <row r="143" spans="1:18" x14ac:dyDescent="0.35">
      <c r="A143" s="15" t="s">
        <v>272</v>
      </c>
      <c r="R143" s="15">
        <v>30</v>
      </c>
    </row>
    <row r="144" spans="1:18" x14ac:dyDescent="0.35">
      <c r="A144" s="15" t="s">
        <v>189</v>
      </c>
      <c r="R144" s="15">
        <v>109</v>
      </c>
    </row>
    <row r="145" spans="1:18" x14ac:dyDescent="0.35">
      <c r="A145" s="15" t="s">
        <v>306</v>
      </c>
      <c r="R145" s="15">
        <v>113</v>
      </c>
    </row>
    <row r="146" spans="1:18" x14ac:dyDescent="0.35">
      <c r="A146" s="15" t="s">
        <v>273</v>
      </c>
      <c r="R146" s="15">
        <v>24</v>
      </c>
    </row>
    <row r="147" spans="1:18" x14ac:dyDescent="0.35">
      <c r="A147" s="15" t="s">
        <v>187</v>
      </c>
      <c r="R147" s="15">
        <v>103</v>
      </c>
    </row>
    <row r="148" spans="1:18" x14ac:dyDescent="0.35">
      <c r="A148" s="15" t="s">
        <v>186</v>
      </c>
      <c r="R148" s="15">
        <v>76</v>
      </c>
    </row>
    <row r="149" spans="1:18" x14ac:dyDescent="0.35">
      <c r="A149" s="15" t="s">
        <v>45</v>
      </c>
      <c r="R149" s="15">
        <v>208</v>
      </c>
    </row>
    <row r="150" spans="1:18" x14ac:dyDescent="0.35">
      <c r="A150" s="15" t="s">
        <v>49</v>
      </c>
      <c r="R150" s="15">
        <v>52</v>
      </c>
    </row>
    <row r="151" spans="1:18" x14ac:dyDescent="0.35">
      <c r="A151" s="15" t="s">
        <v>50</v>
      </c>
      <c r="R151" s="15">
        <v>59</v>
      </c>
    </row>
    <row r="152" spans="1:18" x14ac:dyDescent="0.35">
      <c r="A152" s="15" t="s">
        <v>188</v>
      </c>
      <c r="R152" s="15">
        <v>106</v>
      </c>
    </row>
    <row r="153" spans="1:18" x14ac:dyDescent="0.35">
      <c r="A153" s="15" t="s">
        <v>184</v>
      </c>
      <c r="R153" s="15">
        <v>89</v>
      </c>
    </row>
    <row r="154" spans="1:18" x14ac:dyDescent="0.35">
      <c r="A154" s="15" t="s">
        <v>212</v>
      </c>
      <c r="R154" s="15">
        <v>96</v>
      </c>
    </row>
    <row r="155" spans="1:18" x14ac:dyDescent="0.35">
      <c r="A155" s="15" t="s">
        <v>190</v>
      </c>
      <c r="R155" s="15">
        <v>35</v>
      </c>
    </row>
    <row r="156" spans="1:18" x14ac:dyDescent="0.35">
      <c r="A156" s="15" t="s">
        <v>307</v>
      </c>
      <c r="R156" s="15">
        <v>122</v>
      </c>
    </row>
    <row r="157" spans="1:18" x14ac:dyDescent="0.35">
      <c r="A157" s="15" t="s">
        <v>274</v>
      </c>
      <c r="R157" s="15">
        <v>94</v>
      </c>
    </row>
    <row r="158" spans="1:18" x14ac:dyDescent="0.35">
      <c r="A158" s="15" t="s">
        <v>156</v>
      </c>
      <c r="R158" s="15">
        <v>91</v>
      </c>
    </row>
    <row r="159" spans="1:18" x14ac:dyDescent="0.35">
      <c r="A159" s="15" t="s">
        <v>154</v>
      </c>
      <c r="R159" s="15">
        <v>43</v>
      </c>
    </row>
    <row r="160" spans="1:18" x14ac:dyDescent="0.35">
      <c r="A160" s="15" t="s">
        <v>263</v>
      </c>
      <c r="R160" s="15">
        <v>278</v>
      </c>
    </row>
    <row r="161" spans="1:18" x14ac:dyDescent="0.35">
      <c r="A161" s="15" t="s">
        <v>130</v>
      </c>
      <c r="R161" s="15">
        <v>37</v>
      </c>
    </row>
    <row r="162" spans="1:18" x14ac:dyDescent="0.35">
      <c r="A162" s="15" t="s">
        <v>131</v>
      </c>
      <c r="R162" s="15">
        <v>36</v>
      </c>
    </row>
    <row r="163" spans="1:18" x14ac:dyDescent="0.35">
      <c r="A163" s="15" t="s">
        <v>202</v>
      </c>
      <c r="R163" s="15">
        <v>129</v>
      </c>
    </row>
    <row r="164" spans="1:18" x14ac:dyDescent="0.35">
      <c r="A164" s="15" t="s">
        <v>283</v>
      </c>
      <c r="R164" s="15">
        <v>27</v>
      </c>
    </row>
    <row r="165" spans="1:18" x14ac:dyDescent="0.35">
      <c r="A165" s="15" t="s">
        <v>85</v>
      </c>
      <c r="R165" s="15">
        <v>80</v>
      </c>
    </row>
    <row r="166" spans="1:18" x14ac:dyDescent="0.35">
      <c r="A166" s="15" t="s">
        <v>254</v>
      </c>
      <c r="R166" s="15">
        <v>112</v>
      </c>
    </row>
    <row r="167" spans="1:18" x14ac:dyDescent="0.35">
      <c r="A167" s="15" t="s">
        <v>55</v>
      </c>
      <c r="R167" s="15">
        <v>150</v>
      </c>
    </row>
    <row r="168" spans="1:18" x14ac:dyDescent="0.35">
      <c r="A168" s="15" t="s">
        <v>248</v>
      </c>
      <c r="R168" s="15">
        <v>150</v>
      </c>
    </row>
    <row r="169" spans="1:18" x14ac:dyDescent="0.35">
      <c r="A169" s="15" t="s">
        <v>237</v>
      </c>
      <c r="R169" s="15">
        <v>73</v>
      </c>
    </row>
    <row r="170" spans="1:18" x14ac:dyDescent="0.35">
      <c r="A170" s="15" t="s">
        <v>276</v>
      </c>
      <c r="R170" s="15">
        <v>50</v>
      </c>
    </row>
    <row r="171" spans="1:18" x14ac:dyDescent="0.35">
      <c r="A171" s="15" t="s">
        <v>193</v>
      </c>
      <c r="R171" s="15">
        <v>92</v>
      </c>
    </row>
    <row r="172" spans="1:18" x14ac:dyDescent="0.35">
      <c r="A172" s="15" t="s">
        <v>197</v>
      </c>
      <c r="R172" s="15">
        <v>75</v>
      </c>
    </row>
    <row r="173" spans="1:18" x14ac:dyDescent="0.35">
      <c r="A173" s="15" t="s">
        <v>78</v>
      </c>
      <c r="R173" s="15">
        <v>73</v>
      </c>
    </row>
    <row r="174" spans="1:18" x14ac:dyDescent="0.35">
      <c r="A174" s="15" t="s">
        <v>160</v>
      </c>
      <c r="R174" s="15">
        <v>138</v>
      </c>
    </row>
    <row r="175" spans="1:18" x14ac:dyDescent="0.35">
      <c r="A175" s="15" t="s">
        <v>158</v>
      </c>
      <c r="R175" s="15">
        <v>159</v>
      </c>
    </row>
    <row r="176" spans="1:18" x14ac:dyDescent="0.35">
      <c r="A176" s="15" t="s">
        <v>42</v>
      </c>
      <c r="R176" s="15">
        <v>66</v>
      </c>
    </row>
    <row r="177" spans="1:18" x14ac:dyDescent="0.35">
      <c r="A177" s="15" t="s">
        <v>234</v>
      </c>
      <c r="R177" s="15">
        <v>72</v>
      </c>
    </row>
    <row r="178" spans="1:18" x14ac:dyDescent="0.35">
      <c r="A178" s="15" t="s">
        <v>209</v>
      </c>
      <c r="R178" s="15">
        <v>315</v>
      </c>
    </row>
    <row r="179" spans="1:18" x14ac:dyDescent="0.35">
      <c r="A179" s="15" t="s">
        <v>210</v>
      </c>
      <c r="R179" s="15">
        <v>35</v>
      </c>
    </row>
    <row r="180" spans="1:18" x14ac:dyDescent="0.35">
      <c r="A180" s="15" t="s">
        <v>62</v>
      </c>
      <c r="R180" s="15">
        <v>275</v>
      </c>
    </row>
    <row r="181" spans="1:18" x14ac:dyDescent="0.35">
      <c r="A181" s="15" t="s">
        <v>105</v>
      </c>
      <c r="R181" s="15">
        <v>116</v>
      </c>
    </row>
    <row r="182" spans="1:18" x14ac:dyDescent="0.35">
      <c r="A182" s="15" t="s">
        <v>96</v>
      </c>
      <c r="R182" s="15">
        <v>49</v>
      </c>
    </row>
    <row r="183" spans="1:18" x14ac:dyDescent="0.35">
      <c r="A183" s="15" t="s">
        <v>279</v>
      </c>
      <c r="R183" s="15">
        <v>126</v>
      </c>
    </row>
    <row r="184" spans="1:18" x14ac:dyDescent="0.35">
      <c r="A184" s="15" t="s">
        <v>153</v>
      </c>
      <c r="R184" s="15">
        <v>398</v>
      </c>
    </row>
    <row r="185" spans="1:18" x14ac:dyDescent="0.35">
      <c r="A185" s="15" t="s">
        <v>258</v>
      </c>
      <c r="R185" s="15">
        <v>25</v>
      </c>
    </row>
    <row r="186" spans="1:18" x14ac:dyDescent="0.35">
      <c r="A186" s="15" t="s">
        <v>86</v>
      </c>
      <c r="R186" s="15">
        <v>52</v>
      </c>
    </row>
    <row r="187" spans="1:18" x14ac:dyDescent="0.35">
      <c r="A187" s="15" t="s">
        <v>177</v>
      </c>
      <c r="R187" s="15">
        <v>128</v>
      </c>
    </row>
    <row r="188" spans="1:18" x14ac:dyDescent="0.35">
      <c r="A188" s="15" t="s">
        <v>137</v>
      </c>
      <c r="R188" s="15">
        <v>18</v>
      </c>
    </row>
    <row r="189" spans="1:18" x14ac:dyDescent="0.35">
      <c r="A189" s="15" t="s">
        <v>144</v>
      </c>
      <c r="R189" s="15">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9225902-e28a-4f93-8698-7034769f5eb3" xsi:nil="true"/>
    <lcf76f155ced4ddcb4097134ff3c332f xmlns="f1a5f34e-7fe3-4ddf-a408-9f081236fa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16C8417C0B6D4AB06FED142CFD6E8B" ma:contentTypeVersion="16" ma:contentTypeDescription="Create a new document." ma:contentTypeScope="" ma:versionID="43eb203cc05f837d09433e2347841669">
  <xsd:schema xmlns:xsd="http://www.w3.org/2001/XMLSchema" xmlns:xs="http://www.w3.org/2001/XMLSchema" xmlns:p="http://schemas.microsoft.com/office/2006/metadata/properties" xmlns:ns2="f1a5f34e-7fe3-4ddf-a408-9f081236fa99" xmlns:ns3="a9225902-e28a-4f93-8698-7034769f5eb3" targetNamespace="http://schemas.microsoft.com/office/2006/metadata/properties" ma:root="true" ma:fieldsID="35b10e1bc53dee3d17659eb2bd262213" ns2:_="" ns3:_="">
    <xsd:import namespace="f1a5f34e-7fe3-4ddf-a408-9f081236fa99"/>
    <xsd:import namespace="a9225902-e28a-4f93-8698-7034769f5e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a5f34e-7fe3-4ddf-a408-9f081236f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172af68-8bf1-42eb-b08f-23998ba04ee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225902-e28a-4f93-8698-7034769f5eb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cd56795-fb56-49c2-bebb-9b680712aaca}" ma:internalName="TaxCatchAll" ma:showField="CatchAllData" ma:web="a9225902-e28a-4f93-8698-7034769f5e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AD85AC-9423-4E40-A178-76CDBA1EE16A}">
  <ds:schemaRefs>
    <ds:schemaRef ds:uri="http://schemas.microsoft.com/office/2006/metadata/properties"/>
    <ds:schemaRef ds:uri="http://schemas.microsoft.com/office/infopath/2007/PartnerControls"/>
    <ds:schemaRef ds:uri="a9225902-e28a-4f93-8698-7034769f5eb3"/>
    <ds:schemaRef ds:uri="f1a5f34e-7fe3-4ddf-a408-9f081236fa99"/>
  </ds:schemaRefs>
</ds:datastoreItem>
</file>

<file path=customXml/itemProps2.xml><?xml version="1.0" encoding="utf-8"?>
<ds:datastoreItem xmlns:ds="http://schemas.openxmlformats.org/officeDocument/2006/customXml" ds:itemID="{08A49E33-B7F5-4D3F-8A2F-249CCC934654}">
  <ds:schemaRefs>
    <ds:schemaRef ds:uri="http://schemas.microsoft.com/sharepoint/v3/contenttype/forms"/>
  </ds:schemaRefs>
</ds:datastoreItem>
</file>

<file path=customXml/itemProps3.xml><?xml version="1.0" encoding="utf-8"?>
<ds:datastoreItem xmlns:ds="http://schemas.openxmlformats.org/officeDocument/2006/customXml" ds:itemID="{242DFD38-9CA3-4B33-AFCB-ECA64369B9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a5f34e-7fe3-4ddf-a408-9f081236fa99"/>
    <ds:schemaRef ds:uri="a9225902-e28a-4f93-8698-7034769f5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Data</vt:lpstr>
      <vt:lpstr>Non participants</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Ann-Marie Fowles</dc:creator>
  <cp:keywords/>
  <dc:description/>
  <cp:lastModifiedBy>Rachael Hodges</cp:lastModifiedBy>
  <cp:revision/>
  <dcterms:created xsi:type="dcterms:W3CDTF">2023-11-06T09:12:31Z</dcterms:created>
  <dcterms:modified xsi:type="dcterms:W3CDTF">2024-07-09T12:03:35Z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MSIP_Label_b7fc4a01-7f7b-4691-9d43-2f4a072b53e8_Enabled">
    <vt:lpwstr>true</vt:lpwstr>
  </property>
  <property fmtid="{D5CDD505-2E9C-101B-9397-08002B2CF9AE}" pid="10" name="MSIP_Label_b7fc4a01-7f7b-4691-9d43-2f4a072b53e8_SetDate">
    <vt:lpwstr>2023-11-06T09:14:26Z</vt:lpwstr>
  </property>
  <property fmtid="{D5CDD505-2E9C-101B-9397-08002B2CF9AE}" pid="11" name="MSIP_Label_b7fc4a01-7f7b-4691-9d43-2f4a072b53e8_Method">
    <vt:lpwstr>Standard</vt:lpwstr>
  </property>
  <property fmtid="{D5CDD505-2E9C-101B-9397-08002B2CF9AE}" pid="12" name="MSIP_Label_b7fc4a01-7f7b-4691-9d43-2f4a072b53e8_Name">
    <vt:lpwstr>defa4170-0d19-0005-0004-bc88714345d2</vt:lpwstr>
  </property>
  <property fmtid="{D5CDD505-2E9C-101B-9397-08002B2CF9AE}" pid="13" name="MSIP_Label_b7fc4a01-7f7b-4691-9d43-2f4a072b53e8_SiteId">
    <vt:lpwstr>341342fd-7fcb-4aae-8c27-148d241df047</vt:lpwstr>
  </property>
  <property fmtid="{D5CDD505-2E9C-101B-9397-08002B2CF9AE}" pid="14" name="MSIP_Label_b7fc4a01-7f7b-4691-9d43-2f4a072b53e8_ActionId">
    <vt:lpwstr>bcebd0fb-bb81-4faa-8731-48e38abca3b9</vt:lpwstr>
  </property>
  <property fmtid="{D5CDD505-2E9C-101B-9397-08002B2CF9AE}" pid="15" name="MSIP_Label_b7fc4a01-7f7b-4691-9d43-2f4a072b53e8_ContentBits">
    <vt:lpwstr>0</vt:lpwstr>
  </property>
  <property fmtid="{D5CDD505-2E9C-101B-9397-08002B2CF9AE}" pid="16" name="ContentTypeId">
    <vt:lpwstr>0x0101002816C8417C0B6D4AB06FED142CFD6E8B</vt:lpwstr>
  </property>
  <property fmtid="{D5CDD505-2E9C-101B-9397-08002B2CF9AE}" pid="17" name="MediaServiceImageTags">
    <vt:lpwstr/>
  </property>
</Properties>
</file>